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10" windowWidth="1481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4" i="1" l="1"/>
  <c r="E28" i="1" l="1"/>
  <c r="E27" i="1"/>
  <c r="E23" i="1"/>
  <c r="E126" i="1"/>
  <c r="E116" i="1"/>
  <c r="E117" i="1"/>
  <c r="E118" i="1"/>
  <c r="E119" i="1"/>
  <c r="E120" i="1"/>
  <c r="E121" i="1"/>
  <c r="E122" i="1"/>
  <c r="E115" i="1"/>
  <c r="E109" i="1"/>
  <c r="E110" i="1"/>
  <c r="E111" i="1"/>
  <c r="E105" i="1" s="1"/>
  <c r="E108" i="1"/>
  <c r="E101" i="1"/>
  <c r="E102" i="1"/>
  <c r="E103" i="1"/>
  <c r="E104" i="1"/>
  <c r="E100" i="1"/>
  <c r="E90" i="1"/>
  <c r="E91" i="1"/>
  <c r="E92" i="1"/>
  <c r="E93" i="1"/>
  <c r="E94" i="1"/>
  <c r="E95" i="1"/>
  <c r="E96" i="1"/>
  <c r="E97" i="1"/>
  <c r="E98" i="1"/>
  <c r="E89" i="1"/>
  <c r="E82" i="1"/>
  <c r="E80" i="1" s="1"/>
  <c r="E83" i="1"/>
  <c r="E84" i="1"/>
  <c r="E85" i="1"/>
  <c r="E86" i="1"/>
  <c r="E81" i="1"/>
  <c r="E79" i="1"/>
  <c r="E72" i="1"/>
  <c r="E73" i="1"/>
  <c r="E74" i="1"/>
  <c r="E75" i="1"/>
  <c r="E76" i="1"/>
  <c r="E77" i="1"/>
  <c r="E71" i="1"/>
  <c r="E55" i="1"/>
  <c r="E56" i="1"/>
  <c r="E57" i="1"/>
  <c r="E58" i="1"/>
  <c r="E59" i="1"/>
  <c r="E54" i="1"/>
  <c r="E45" i="1"/>
  <c r="E46" i="1"/>
  <c r="E47" i="1"/>
  <c r="E48" i="1"/>
  <c r="E44" i="1"/>
  <c r="E43" i="1" s="1"/>
  <c r="E39" i="1"/>
  <c r="E40" i="1"/>
  <c r="E41" i="1"/>
  <c r="E42" i="1"/>
  <c r="E38" i="1"/>
  <c r="E33" i="1"/>
  <c r="E34" i="1"/>
  <c r="E32" i="1"/>
  <c r="E31" i="1" s="1"/>
  <c r="E30" i="1"/>
  <c r="E29" i="1" s="1"/>
  <c r="E24" i="1"/>
  <c r="E25" i="1"/>
  <c r="E16" i="1"/>
  <c r="E17" i="1"/>
  <c r="E18" i="1"/>
  <c r="E15" i="1"/>
  <c r="E8" i="1"/>
  <c r="E9" i="1"/>
  <c r="E10" i="1"/>
  <c r="E11" i="1"/>
  <c r="E12" i="1"/>
  <c r="E13" i="1"/>
  <c r="E7" i="1"/>
  <c r="E6" i="1" s="1"/>
  <c r="E36" i="1" l="1"/>
  <c r="E114" i="1"/>
  <c r="E99" i="1"/>
  <c r="E88" i="1"/>
  <c r="E65" i="1"/>
  <c r="E50" i="1"/>
  <c r="E35" i="1" s="1"/>
  <c r="E14" i="1"/>
  <c r="E87" i="1" l="1"/>
  <c r="D88" i="1"/>
  <c r="D65" i="1" l="1"/>
  <c r="D99" i="1" l="1"/>
  <c r="D114" i="1"/>
  <c r="D112" i="1"/>
  <c r="D6" i="1"/>
  <c r="D105" i="1" l="1"/>
  <c r="D87" i="1" s="1"/>
  <c r="D80" i="1" l="1"/>
  <c r="D63" i="1"/>
  <c r="D50" i="1"/>
  <c r="D43" i="1"/>
  <c r="D36" i="1"/>
  <c r="D35" i="1" s="1"/>
  <c r="D31" i="1"/>
  <c r="D29" i="1"/>
  <c r="E26" i="1" s="1"/>
  <c r="E22" i="1" s="1"/>
  <c r="E5" i="1" s="1"/>
  <c r="D22" i="1"/>
  <c r="D14" i="1"/>
  <c r="D5" i="1" l="1"/>
  <c r="D4" i="1" l="1"/>
</calcChain>
</file>

<file path=xl/sharedStrings.xml><?xml version="1.0" encoding="utf-8"?>
<sst xmlns="http://schemas.openxmlformats.org/spreadsheetml/2006/main" count="171" uniqueCount="114">
  <si>
    <t>Наименование работ</t>
  </si>
  <si>
    <t>Итоговый тариф</t>
  </si>
  <si>
    <t>1.</t>
  </si>
  <si>
    <t>1.1.</t>
  </si>
  <si>
    <t>Кровля и водосточные системы</t>
  </si>
  <si>
    <t>Осмотр кровли с проверкой состояния слуховых окон</t>
  </si>
  <si>
    <t>Осмотр чердачных помещений</t>
  </si>
  <si>
    <t>Укрепление коробок чердачных люков</t>
  </si>
  <si>
    <t>Мелкий ремонт кровли (до 1,5м)</t>
  </si>
  <si>
    <t>Укрепление звеньев водосточных труб</t>
  </si>
  <si>
    <t>1.2.</t>
  </si>
  <si>
    <t>№ п/п</t>
  </si>
  <si>
    <t xml:space="preserve">Тариф, руб./м2 </t>
  </si>
  <si>
    <t>Фундамент, стены, фасады, перекрытия</t>
  </si>
  <si>
    <t>Осмотр фундаментов, стен, фасадов, перекрытий, осмотр внутренней отделки стен</t>
  </si>
  <si>
    <t>Периодич-ность           (раз в год)</t>
  </si>
  <si>
    <t>по мере необходимости</t>
  </si>
  <si>
    <t>Осмотр подвальных помещений</t>
  </si>
  <si>
    <t>Очистка подвалов от мусора</t>
  </si>
  <si>
    <t>Проверка состояния (открытие, закрытие) продухов</t>
  </si>
  <si>
    <t>Мелкий ремонт козырька</t>
  </si>
  <si>
    <t>Мелкий ремонт перил</t>
  </si>
  <si>
    <t>Очистка надподъездных козырьков от мусора</t>
  </si>
  <si>
    <t>Оконные и дверные заполнения</t>
  </si>
  <si>
    <t>1.3.</t>
  </si>
  <si>
    <t>Осмотр оконных и дверных заполнений</t>
  </si>
  <si>
    <t>Установка (снятие) пружин на входные дверни</t>
  </si>
  <si>
    <t>Смена неисправных  доводчиков на входные двери</t>
  </si>
  <si>
    <t>Замена разбитых стекол</t>
  </si>
  <si>
    <t>Мелкий ремонт дверных заполнений</t>
  </si>
  <si>
    <t>Мелкий ремонт оконных заполнений</t>
  </si>
  <si>
    <t>1.4.</t>
  </si>
  <si>
    <t>Внутренняя отделка</t>
  </si>
  <si>
    <t>Осмотр внутренней отделки</t>
  </si>
  <si>
    <t>1.5.</t>
  </si>
  <si>
    <t>Вентиляция</t>
  </si>
  <si>
    <t>Осмотр системы вентиляции</t>
  </si>
  <si>
    <t>Проверка наличия тяги</t>
  </si>
  <si>
    <t>Устранение засоров системы вентиляции</t>
  </si>
  <si>
    <t>2.</t>
  </si>
  <si>
    <t>2.1.</t>
  </si>
  <si>
    <t>Система ХВС</t>
  </si>
  <si>
    <t>Осмотр системы водоснабжения здания</t>
  </si>
  <si>
    <t>Плановая ревизия вентилей ХВС</t>
  </si>
  <si>
    <t>Плановая ревизия задвижек ХВС</t>
  </si>
  <si>
    <t xml:space="preserve">ППР жилых помещений </t>
  </si>
  <si>
    <t>Замена вентилей ХВС</t>
  </si>
  <si>
    <t>2.2.</t>
  </si>
  <si>
    <t>Канализация</t>
  </si>
  <si>
    <t>Осмотр системы канализации здания</t>
  </si>
  <si>
    <t xml:space="preserve">Замена небольших участков (до 1 м.п.) внутренних систем ХВС Д-15-25 мм </t>
  </si>
  <si>
    <t>Замена небольших участков (до 1 м.п.) канализации</t>
  </si>
  <si>
    <t>Замена фасонных частей канализационных труб (до 2шт.)</t>
  </si>
  <si>
    <t>Подчеканка канализационных стыков</t>
  </si>
  <si>
    <t>Прочистка канализационных сетей</t>
  </si>
  <si>
    <t>Смена заглушек на прочистках канализации</t>
  </si>
  <si>
    <t>2.3.</t>
  </si>
  <si>
    <t>Центральное отопление</t>
  </si>
  <si>
    <t xml:space="preserve">Замена небольших участков (до 1 м.п.) системы отопления Д-15-25 мм </t>
  </si>
  <si>
    <t>Осмотр элеваторного узла</t>
  </si>
  <si>
    <t>Осмотр системы отопления здания</t>
  </si>
  <si>
    <t>Плановая ревизия вентилей отопления</t>
  </si>
  <si>
    <t>Плановая ревизия задвижек отопления</t>
  </si>
  <si>
    <t>Промывка теплообменника</t>
  </si>
  <si>
    <t>Прочистка грязевиков и фильтров</t>
  </si>
  <si>
    <t>Гидравлическое испытание системы отопления</t>
  </si>
  <si>
    <t>Замена вентилей отопления</t>
  </si>
  <si>
    <t>Ликвидация воздушных пробок в системе отопления</t>
  </si>
  <si>
    <t>Смена сгонов, муфт и прочей арматуры отопления</t>
  </si>
  <si>
    <t xml:space="preserve">2.4. </t>
  </si>
  <si>
    <t>Электрооборудование</t>
  </si>
  <si>
    <t>Приборы учета</t>
  </si>
  <si>
    <t>Обслуживание приборов учета ХВ</t>
  </si>
  <si>
    <t xml:space="preserve">2.5. </t>
  </si>
  <si>
    <t>Замена ламп внутреннего освещения светодиодных</t>
  </si>
  <si>
    <t>Осмотр линий электроических сетей, арматуры и электрооборудования</t>
  </si>
  <si>
    <t>ППР поэтажных щитков</t>
  </si>
  <si>
    <t>ППР электрощитовой</t>
  </si>
  <si>
    <t>Снятие показаний счетчиков</t>
  </si>
  <si>
    <t>Включение автоматических выключателей</t>
  </si>
  <si>
    <t>Восстановление соединений электропроводки</t>
  </si>
  <si>
    <t>Замена предохранителей</t>
  </si>
  <si>
    <t>Замена светильников</t>
  </si>
  <si>
    <t>Замена розеток, выключателей</t>
  </si>
  <si>
    <t>Мелкий ремонт (замена) электропроводки</t>
  </si>
  <si>
    <t>4.</t>
  </si>
  <si>
    <t>Содержание придомовой территории</t>
  </si>
  <si>
    <t>Очистка территории от наледи и льда</t>
  </si>
  <si>
    <t>Уборка газонов</t>
  </si>
  <si>
    <t>Уборка газонов в период осыпания листвы и таяния снега</t>
  </si>
  <si>
    <t>Уборка территории в зимнее время</t>
  </si>
  <si>
    <t>Уборка территории в летнее время</t>
  </si>
  <si>
    <t>Механизированная уборка придомовой территории</t>
  </si>
  <si>
    <t>5.</t>
  </si>
  <si>
    <t>Аварийно - диспетчерское обслуживание</t>
  </si>
  <si>
    <t>6.</t>
  </si>
  <si>
    <t>Промывка системы отопления здания</t>
  </si>
  <si>
    <t>Техническое обслуживание конструктивных элементов зданий</t>
  </si>
  <si>
    <t>Техническое обслуживание внутридомовых инженерных систем</t>
  </si>
  <si>
    <t>Прочистка ливневой канализации</t>
  </si>
  <si>
    <t>Удаление сосулек с кровли</t>
  </si>
  <si>
    <t>5.1.</t>
  </si>
  <si>
    <t>5.3.</t>
  </si>
  <si>
    <t>5.2.</t>
  </si>
  <si>
    <t>5.4.</t>
  </si>
  <si>
    <t>5.5.</t>
  </si>
  <si>
    <t>Плановая ревизия задвижек, вентилей  ХВС</t>
  </si>
  <si>
    <t>2.6.</t>
  </si>
  <si>
    <t xml:space="preserve">Прочие расходы </t>
  </si>
  <si>
    <t>Директор ООО УО "Жилсервис"</t>
  </si>
  <si>
    <t>О.Н. Летников</t>
  </si>
  <si>
    <t>Экономист</t>
  </si>
  <si>
    <t>Н.И. Сергачева</t>
  </si>
  <si>
    <t>Расчет размера стоимости работ (услуг) по содержанию общего имущества МКД для зданий этажностью 1-2 этажей на 2025 год                                                    без санитарной уборки мест общего пользования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</si>
</sst>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i/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7" fillId="0" borderId="0" xfId="0" applyFo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0" fontId="0" fillId="0" borderId="0" xfId="0" applyFont="1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wrapText="1"/>
    </xf>
    <xf numFmtId="2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0" xfId="0" applyFont="1"/>
    <xf numFmtId="0" fontId="6" fillId="0" borderId="0" xfId="0" applyFont="1"/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49" fontId="5" fillId="0" borderId="7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/>
    <xf numFmtId="0" fontId="1" fillId="3" borderId="7" xfId="0" applyFont="1" applyFill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0" fontId="4" fillId="0" borderId="15" xfId="0" applyFont="1" applyBorder="1" applyAlignment="1">
      <alignment wrapText="1"/>
    </xf>
    <xf numFmtId="0" fontId="4" fillId="0" borderId="15" xfId="0" applyFont="1" applyBorder="1" applyAlignment="1">
      <alignment horizontal="center" wrapText="1"/>
    </xf>
    <xf numFmtId="2" fontId="4" fillId="0" borderId="16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5" xfId="0" applyFont="1" applyBorder="1" applyAlignment="1">
      <alignment wrapText="1"/>
    </xf>
    <xf numFmtId="0" fontId="1" fillId="0" borderId="5" xfId="0" applyFont="1" applyBorder="1" applyAlignment="1">
      <alignment horizontal="center" wrapText="1"/>
    </xf>
    <xf numFmtId="2" fontId="4" fillId="0" borderId="6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wrapText="1"/>
    </xf>
    <xf numFmtId="0" fontId="1" fillId="0" borderId="10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2" fontId="4" fillId="0" borderId="16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Fill="1"/>
    <xf numFmtId="0" fontId="0" fillId="0" borderId="0" xfId="0" applyFill="1"/>
    <xf numFmtId="0" fontId="1" fillId="0" borderId="1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center" vertical="center" wrapText="1"/>
    </xf>
    <xf numFmtId="2" fontId="4" fillId="0" borderId="16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wrapText="1"/>
    </xf>
    <xf numFmtId="0" fontId="1" fillId="0" borderId="19" xfId="0" applyFont="1" applyBorder="1" applyAlignment="1">
      <alignment horizontal="center" wrapText="1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wrapText="1"/>
    </xf>
    <xf numFmtId="0" fontId="6" fillId="0" borderId="12" xfId="0" applyFont="1" applyBorder="1" applyAlignment="1">
      <alignment horizontal="center" wrapText="1"/>
    </xf>
    <xf numFmtId="2" fontId="6" fillId="0" borderId="13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0" xfId="0" applyFont="1" applyFill="1"/>
    <xf numFmtId="0" fontId="9" fillId="0" borderId="0" xfId="0" applyFont="1" applyFill="1"/>
    <xf numFmtId="0" fontId="0" fillId="0" borderId="0" xfId="0" applyFill="1" applyAlignment="1">
      <alignment vertical="center"/>
    </xf>
    <xf numFmtId="0" fontId="4" fillId="0" borderId="0" xfId="0" applyFont="1" applyFill="1"/>
    <xf numFmtId="0" fontId="1" fillId="0" borderId="0" xfId="0" applyFont="1" applyFill="1"/>
    <xf numFmtId="0" fontId="6" fillId="0" borderId="0" xfId="0" applyFont="1" applyFill="1"/>
    <xf numFmtId="9" fontId="7" fillId="0" borderId="0" xfId="0" applyNumberFormat="1" applyFont="1" applyFill="1"/>
    <xf numFmtId="9" fontId="7" fillId="0" borderId="0" xfId="0" applyNumberFormat="1" applyFont="1" applyFill="1" applyAlignment="1">
      <alignment vertical="center"/>
    </xf>
    <xf numFmtId="2" fontId="2" fillId="0" borderId="20" xfId="0" applyNumberFormat="1" applyFont="1" applyBorder="1" applyAlignment="1">
      <alignment horizontal="center" vertical="center" wrapText="1"/>
    </xf>
    <xf numFmtId="2" fontId="4" fillId="0" borderId="21" xfId="0" applyNumberFormat="1" applyFont="1" applyBorder="1" applyAlignment="1">
      <alignment horizontal="center"/>
    </xf>
    <xf numFmtId="2" fontId="4" fillId="0" borderId="22" xfId="0" applyNumberFormat="1" applyFont="1" applyBorder="1" applyAlignment="1">
      <alignment horizontal="center"/>
    </xf>
    <xf numFmtId="2" fontId="6" fillId="0" borderId="23" xfId="0" applyNumberFormat="1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2" fontId="1" fillId="0" borderId="23" xfId="0" applyNumberFormat="1" applyFont="1" applyFill="1" applyBorder="1" applyAlignment="1">
      <alignment horizontal="center"/>
    </xf>
    <xf numFmtId="2" fontId="1" fillId="0" borderId="23" xfId="0" applyNumberFormat="1" applyFont="1" applyFill="1" applyBorder="1" applyAlignment="1">
      <alignment horizontal="center" vertical="center"/>
    </xf>
    <xf numFmtId="2" fontId="1" fillId="0" borderId="23" xfId="0" applyNumberFormat="1" applyFont="1" applyBorder="1" applyAlignment="1">
      <alignment horizontal="center" vertical="center"/>
    </xf>
    <xf numFmtId="2" fontId="1" fillId="0" borderId="24" xfId="0" applyNumberFormat="1" applyFont="1" applyBorder="1" applyAlignment="1">
      <alignment horizontal="center"/>
    </xf>
    <xf numFmtId="2" fontId="4" fillId="0" borderId="22" xfId="0" applyNumberFormat="1" applyFont="1" applyBorder="1" applyAlignment="1">
      <alignment horizontal="center" vertical="center"/>
    </xf>
    <xf numFmtId="2" fontId="1" fillId="2" borderId="23" xfId="0" applyNumberFormat="1" applyFont="1" applyFill="1" applyBorder="1" applyAlignment="1">
      <alignment horizontal="center"/>
    </xf>
    <xf numFmtId="2" fontId="1" fillId="0" borderId="25" xfId="0" applyNumberFormat="1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2" fontId="1" fillId="0" borderId="26" xfId="0" applyNumberFormat="1" applyFont="1" applyBorder="1" applyAlignment="1">
      <alignment horizontal="center"/>
    </xf>
    <xf numFmtId="2" fontId="1" fillId="0" borderId="24" xfId="0" applyNumberFormat="1" applyFont="1" applyBorder="1" applyAlignment="1">
      <alignment horizontal="center" vertical="center"/>
    </xf>
    <xf numFmtId="2" fontId="1" fillId="0" borderId="24" xfId="0" applyNumberFormat="1" applyFont="1" applyFill="1" applyBorder="1" applyAlignment="1">
      <alignment horizontal="center"/>
    </xf>
    <xf numFmtId="2" fontId="4" fillId="0" borderId="21" xfId="0" applyNumberFormat="1" applyFont="1" applyFill="1" applyBorder="1" applyAlignment="1">
      <alignment horizontal="center" vertical="center"/>
    </xf>
    <xf numFmtId="2" fontId="1" fillId="4" borderId="23" xfId="0" applyNumberFormat="1" applyFont="1" applyFill="1" applyBorder="1" applyAlignment="1">
      <alignment horizontal="center"/>
    </xf>
    <xf numFmtId="2" fontId="4" fillId="0" borderId="21" xfId="0" applyNumberFormat="1" applyFont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1" fillId="0" borderId="13" xfId="0" applyNumberFormat="1" applyFont="1" applyBorder="1" applyAlignment="1">
      <alignment horizontal="center" vertical="center" wrapText="1"/>
    </xf>
    <xf numFmtId="2" fontId="6" fillId="0" borderId="8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3"/>
  <sheetViews>
    <sheetView tabSelected="1" workbookViewId="0">
      <selection activeCell="I8" sqref="I8"/>
    </sheetView>
  </sheetViews>
  <sheetFormatPr defaultRowHeight="14.5" x14ac:dyDescent="0.35"/>
  <cols>
    <col min="1" max="1" width="4.81640625" style="9" customWidth="1"/>
    <col min="2" max="2" width="51.26953125" style="4" customWidth="1"/>
    <col min="3" max="3" width="13.7265625" style="15" customWidth="1"/>
    <col min="4" max="4" width="10.7265625" style="20" hidden="1" customWidth="1"/>
    <col min="5" max="5" width="10.26953125" style="112" customWidth="1"/>
    <col min="6" max="6" width="8.7265625" style="5"/>
  </cols>
  <sheetData>
    <row r="1" spans="1:8" ht="47.5" customHeight="1" x14ac:dyDescent="0.35">
      <c r="A1" s="117" t="s">
        <v>113</v>
      </c>
      <c r="B1" s="117"/>
      <c r="C1" s="117"/>
      <c r="D1" s="117"/>
      <c r="E1" s="117"/>
      <c r="F1" s="61"/>
      <c r="G1" s="62"/>
      <c r="H1" s="62"/>
    </row>
    <row r="2" spans="1:8" ht="15" customHeight="1" thickBot="1" x14ac:dyDescent="0.4">
      <c r="A2" s="25"/>
      <c r="B2" s="25"/>
      <c r="C2" s="25"/>
      <c r="D2" s="25"/>
      <c r="E2" s="110"/>
      <c r="F2" s="61"/>
      <c r="G2" s="62"/>
      <c r="H2" s="62"/>
    </row>
    <row r="3" spans="1:8" ht="48.5" customHeight="1" thickBot="1" x14ac:dyDescent="0.4">
      <c r="A3" s="41" t="s">
        <v>11</v>
      </c>
      <c r="B3" s="42" t="s">
        <v>0</v>
      </c>
      <c r="C3" s="42" t="s">
        <v>15</v>
      </c>
      <c r="D3" s="91" t="s">
        <v>12</v>
      </c>
      <c r="E3" s="113" t="s">
        <v>12</v>
      </c>
      <c r="F3" s="61"/>
      <c r="G3" s="62"/>
      <c r="H3" s="62"/>
    </row>
    <row r="4" spans="1:8" s="5" customFormat="1" ht="16" thickBot="1" x14ac:dyDescent="0.4">
      <c r="A4" s="43"/>
      <c r="B4" s="44" t="s">
        <v>1</v>
      </c>
      <c r="C4" s="45"/>
      <c r="D4" s="92" t="e">
        <f>D5+D35+#REF!+D80+D87+D126</f>
        <v>#REF!</v>
      </c>
      <c r="E4" s="46">
        <f>E5+E35+E80+E87+E126</f>
        <v>27.999399999999998</v>
      </c>
      <c r="F4" s="61"/>
      <c r="G4" s="61"/>
      <c r="H4" s="61"/>
    </row>
    <row r="5" spans="1:8" s="11" customFormat="1" ht="28.5" x14ac:dyDescent="0.35">
      <c r="A5" s="47" t="s">
        <v>2</v>
      </c>
      <c r="B5" s="48" t="s">
        <v>97</v>
      </c>
      <c r="C5" s="49"/>
      <c r="D5" s="100">
        <f>D6+D14+D22+D29+D31</f>
        <v>1.6300000000000003</v>
      </c>
      <c r="E5" s="80">
        <f>E6+E14+E22+E29+E31</f>
        <v>1.8804000000000001</v>
      </c>
      <c r="F5" s="61"/>
      <c r="G5" s="83"/>
      <c r="H5" s="83"/>
    </row>
    <row r="6" spans="1:8" s="10" customFormat="1" ht="15.5" x14ac:dyDescent="0.35">
      <c r="A6" s="28" t="s">
        <v>3</v>
      </c>
      <c r="B6" s="3" t="s">
        <v>4</v>
      </c>
      <c r="C6" s="14"/>
      <c r="D6" s="94">
        <f>D7+D8+D9+D10+D11+D12+D13</f>
        <v>0.59000000000000008</v>
      </c>
      <c r="E6" s="29">
        <f>E7+E8+E9+E10+E11+E12+E13</f>
        <v>0.68440000000000001</v>
      </c>
      <c r="F6" s="84"/>
      <c r="G6" s="84"/>
      <c r="H6" s="84"/>
    </row>
    <row r="7" spans="1:8" ht="17" customHeight="1" x14ac:dyDescent="0.35">
      <c r="A7" s="30"/>
      <c r="B7" s="2" t="s">
        <v>5</v>
      </c>
      <c r="C7" s="13">
        <v>2</v>
      </c>
      <c r="D7" s="95">
        <v>0.16</v>
      </c>
      <c r="E7" s="33">
        <f>D7*1.16</f>
        <v>0.18559999999999999</v>
      </c>
      <c r="F7" s="61"/>
      <c r="G7" s="62"/>
      <c r="H7" s="62"/>
    </row>
    <row r="8" spans="1:8" ht="15.5" x14ac:dyDescent="0.35">
      <c r="A8" s="30"/>
      <c r="B8" s="2" t="s">
        <v>6</v>
      </c>
      <c r="C8" s="13">
        <v>2</v>
      </c>
      <c r="D8" s="96">
        <v>0.12</v>
      </c>
      <c r="E8" s="33">
        <f t="shared" ref="E8:E13" si="0">D8*1.16</f>
        <v>0.13919999999999999</v>
      </c>
      <c r="F8" s="61"/>
      <c r="G8" s="62"/>
      <c r="H8" s="62"/>
    </row>
    <row r="9" spans="1:8" s="17" customFormat="1" ht="23" x14ac:dyDescent="0.35">
      <c r="A9" s="31"/>
      <c r="B9" s="63" t="s">
        <v>99</v>
      </c>
      <c r="C9" s="16" t="s">
        <v>16</v>
      </c>
      <c r="D9" s="97">
        <v>0.05</v>
      </c>
      <c r="E9" s="37">
        <f t="shared" si="0"/>
        <v>5.7999999999999996E-2</v>
      </c>
      <c r="F9" s="68"/>
      <c r="G9" s="85"/>
      <c r="H9" s="85"/>
    </row>
    <row r="10" spans="1:8" s="17" customFormat="1" ht="23" x14ac:dyDescent="0.35">
      <c r="A10" s="31"/>
      <c r="B10" s="6" t="s">
        <v>100</v>
      </c>
      <c r="C10" s="16" t="s">
        <v>16</v>
      </c>
      <c r="D10" s="97">
        <v>0.09</v>
      </c>
      <c r="E10" s="37">
        <f t="shared" si="0"/>
        <v>0.10439999999999999</v>
      </c>
      <c r="F10" s="68"/>
      <c r="G10" s="85"/>
      <c r="H10" s="85"/>
    </row>
    <row r="11" spans="1:8" ht="15.5" x14ac:dyDescent="0.35">
      <c r="A11" s="30"/>
      <c r="B11" s="2" t="s">
        <v>7</v>
      </c>
      <c r="C11" s="13">
        <v>1</v>
      </c>
      <c r="D11" s="96">
        <v>0.01</v>
      </c>
      <c r="E11" s="37">
        <f t="shared" si="0"/>
        <v>1.1599999999999999E-2</v>
      </c>
      <c r="F11" s="61"/>
      <c r="G11" s="62"/>
      <c r="H11" s="62"/>
    </row>
    <row r="12" spans="1:8" s="17" customFormat="1" ht="23" x14ac:dyDescent="0.35">
      <c r="A12" s="31"/>
      <c r="B12" s="6" t="s">
        <v>8</v>
      </c>
      <c r="C12" s="16" t="s">
        <v>16</v>
      </c>
      <c r="D12" s="97">
        <v>0.14000000000000001</v>
      </c>
      <c r="E12" s="37">
        <f t="shared" si="0"/>
        <v>0.16240000000000002</v>
      </c>
      <c r="F12" s="68"/>
      <c r="G12" s="85"/>
      <c r="H12" s="85"/>
    </row>
    <row r="13" spans="1:8" s="17" customFormat="1" ht="23" x14ac:dyDescent="0.35">
      <c r="A13" s="31"/>
      <c r="B13" s="6" t="s">
        <v>9</v>
      </c>
      <c r="C13" s="16" t="s">
        <v>16</v>
      </c>
      <c r="D13" s="97">
        <v>0.02</v>
      </c>
      <c r="E13" s="37">
        <f t="shared" si="0"/>
        <v>2.3199999999999998E-2</v>
      </c>
      <c r="F13" s="68"/>
      <c r="G13" s="85"/>
      <c r="H13" s="85"/>
    </row>
    <row r="14" spans="1:8" s="10" customFormat="1" ht="15.5" x14ac:dyDescent="0.35">
      <c r="A14" s="32" t="s">
        <v>10</v>
      </c>
      <c r="B14" s="3" t="s">
        <v>13</v>
      </c>
      <c r="C14" s="14"/>
      <c r="D14" s="94">
        <f>D15+D16+D17+D18+D19+D20</f>
        <v>0.36000000000000004</v>
      </c>
      <c r="E14" s="29">
        <f>E15+E16+E17+E18+E19+E20</f>
        <v>0.41400000000000003</v>
      </c>
      <c r="F14" s="84"/>
      <c r="G14" s="84"/>
      <c r="H14" s="84"/>
    </row>
    <row r="15" spans="1:8" ht="28.5" x14ac:dyDescent="0.35">
      <c r="A15" s="30"/>
      <c r="B15" s="2" t="s">
        <v>14</v>
      </c>
      <c r="C15" s="13">
        <v>2</v>
      </c>
      <c r="D15" s="98">
        <v>0.17</v>
      </c>
      <c r="E15" s="37">
        <f>D15*1.15</f>
        <v>0.19550000000000001</v>
      </c>
      <c r="F15" s="61"/>
      <c r="G15" s="62"/>
      <c r="H15" s="62"/>
    </row>
    <row r="16" spans="1:8" ht="15.5" x14ac:dyDescent="0.35">
      <c r="A16" s="30"/>
      <c r="B16" s="2" t="s">
        <v>17</v>
      </c>
      <c r="C16" s="13">
        <v>4</v>
      </c>
      <c r="D16" s="95">
        <v>0.12</v>
      </c>
      <c r="E16" s="33">
        <f t="shared" ref="E16:E18" si="1">D16*1.15</f>
        <v>0.13799999999999998</v>
      </c>
      <c r="F16" s="61"/>
      <c r="G16" s="62"/>
      <c r="H16" s="62"/>
    </row>
    <row r="17" spans="1:8" ht="15.5" hidden="1" x14ac:dyDescent="0.35">
      <c r="A17" s="30"/>
      <c r="B17" s="2" t="s">
        <v>18</v>
      </c>
      <c r="C17" s="13">
        <v>0</v>
      </c>
      <c r="D17" s="95">
        <v>0</v>
      </c>
      <c r="E17" s="33">
        <f t="shared" si="1"/>
        <v>0</v>
      </c>
      <c r="F17" s="61"/>
      <c r="G17" s="62"/>
      <c r="H17" s="62"/>
    </row>
    <row r="18" spans="1:8" ht="15.5" x14ac:dyDescent="0.35">
      <c r="A18" s="30"/>
      <c r="B18" s="2" t="s">
        <v>19</v>
      </c>
      <c r="C18" s="13">
        <v>2</v>
      </c>
      <c r="D18" s="95">
        <v>7.0000000000000007E-2</v>
      </c>
      <c r="E18" s="33">
        <f t="shared" si="1"/>
        <v>8.0500000000000002E-2</v>
      </c>
      <c r="F18" s="61"/>
      <c r="G18" s="62"/>
      <c r="H18" s="62"/>
    </row>
    <row r="19" spans="1:8" s="17" customFormat="1" ht="23" hidden="1" x14ac:dyDescent="0.35">
      <c r="A19" s="31"/>
      <c r="B19" s="6" t="s">
        <v>20</v>
      </c>
      <c r="C19" s="16" t="s">
        <v>16</v>
      </c>
      <c r="D19" s="98">
        <v>0</v>
      </c>
      <c r="E19" s="37"/>
      <c r="F19" s="68"/>
      <c r="G19" s="85"/>
      <c r="H19" s="85"/>
    </row>
    <row r="20" spans="1:8" s="17" customFormat="1" ht="23" hidden="1" x14ac:dyDescent="0.35">
      <c r="A20" s="31"/>
      <c r="B20" s="6" t="s">
        <v>21</v>
      </c>
      <c r="C20" s="16" t="s">
        <v>16</v>
      </c>
      <c r="D20" s="98">
        <v>0</v>
      </c>
      <c r="E20" s="37"/>
      <c r="F20" s="68"/>
      <c r="G20" s="85"/>
      <c r="H20" s="85"/>
    </row>
    <row r="21" spans="1:8" ht="15.5" hidden="1" x14ac:dyDescent="0.35">
      <c r="A21" s="30"/>
      <c r="B21" s="2" t="s">
        <v>22</v>
      </c>
      <c r="C21" s="13">
        <v>6</v>
      </c>
      <c r="D21" s="96">
        <v>0</v>
      </c>
      <c r="E21" s="33"/>
      <c r="F21" s="61"/>
      <c r="G21" s="62"/>
      <c r="H21" s="62"/>
    </row>
    <row r="22" spans="1:8" s="10" customFormat="1" ht="15.5" x14ac:dyDescent="0.35">
      <c r="A22" s="32" t="s">
        <v>24</v>
      </c>
      <c r="B22" s="3" t="s">
        <v>23</v>
      </c>
      <c r="C22" s="14"/>
      <c r="D22" s="94">
        <f>D23+D24+D25+D26+D27+D28</f>
        <v>0.37</v>
      </c>
      <c r="E22" s="29">
        <f>E23+E26+E27+E28</f>
        <v>0.42549999999999999</v>
      </c>
      <c r="F22" s="84"/>
      <c r="G22" s="84"/>
      <c r="H22" s="84"/>
    </row>
    <row r="23" spans="1:8" ht="15.5" x14ac:dyDescent="0.35">
      <c r="A23" s="30"/>
      <c r="B23" s="2" t="s">
        <v>25</v>
      </c>
      <c r="C23" s="13">
        <v>48</v>
      </c>
      <c r="D23" s="95">
        <v>7.0000000000000007E-2</v>
      </c>
      <c r="E23" s="33">
        <f>D23*1.15</f>
        <v>8.0500000000000002E-2</v>
      </c>
      <c r="F23" s="61"/>
      <c r="G23" s="62"/>
      <c r="H23" s="62"/>
    </row>
    <row r="24" spans="1:8" s="1" customFormat="1" ht="15.5" hidden="1" x14ac:dyDescent="0.35">
      <c r="A24" s="30"/>
      <c r="B24" s="2" t="s">
        <v>27</v>
      </c>
      <c r="C24" s="13"/>
      <c r="D24" s="95">
        <v>0</v>
      </c>
      <c r="E24" s="33">
        <f t="shared" ref="E24:E26" si="2">D27*1.15</f>
        <v>0.14949999999999999</v>
      </c>
      <c r="F24" s="86"/>
      <c r="G24" s="87"/>
      <c r="H24" s="87"/>
    </row>
    <row r="25" spans="1:8" s="1" customFormat="1" ht="15.5" hidden="1" x14ac:dyDescent="0.35">
      <c r="A25" s="30"/>
      <c r="B25" s="2" t="s">
        <v>26</v>
      </c>
      <c r="C25" s="13"/>
      <c r="D25" s="95">
        <v>0</v>
      </c>
      <c r="E25" s="33">
        <f t="shared" si="2"/>
        <v>0.14949999999999999</v>
      </c>
      <c r="F25" s="86"/>
      <c r="G25" s="87"/>
      <c r="H25" s="87"/>
    </row>
    <row r="26" spans="1:8" s="1" customFormat="1" ht="15.5" x14ac:dyDescent="0.35">
      <c r="A26" s="30"/>
      <c r="B26" s="2" t="s">
        <v>28</v>
      </c>
      <c r="C26" s="13">
        <v>1</v>
      </c>
      <c r="D26" s="95">
        <v>0.04</v>
      </c>
      <c r="E26" s="33">
        <f t="shared" si="2"/>
        <v>4.5999999999999999E-2</v>
      </c>
      <c r="F26" s="86"/>
      <c r="G26" s="87"/>
      <c r="H26" s="87"/>
    </row>
    <row r="27" spans="1:8" s="1" customFormat="1" ht="23" x14ac:dyDescent="0.35">
      <c r="A27" s="30"/>
      <c r="B27" s="6" t="s">
        <v>29</v>
      </c>
      <c r="C27" s="16" t="s">
        <v>16</v>
      </c>
      <c r="D27" s="98">
        <v>0.13</v>
      </c>
      <c r="E27" s="37">
        <f>D27*1.15</f>
        <v>0.14949999999999999</v>
      </c>
      <c r="F27" s="86"/>
      <c r="G27" s="87"/>
      <c r="H27" s="87"/>
    </row>
    <row r="28" spans="1:8" s="1" customFormat="1" ht="23" x14ac:dyDescent="0.35">
      <c r="A28" s="30"/>
      <c r="B28" s="6" t="s">
        <v>30</v>
      </c>
      <c r="C28" s="16" t="s">
        <v>16</v>
      </c>
      <c r="D28" s="98">
        <v>0.13</v>
      </c>
      <c r="E28" s="37">
        <f>D28*1.15</f>
        <v>0.14949999999999999</v>
      </c>
      <c r="F28" s="86"/>
      <c r="G28" s="87"/>
      <c r="H28" s="87"/>
    </row>
    <row r="29" spans="1:8" s="22" customFormat="1" ht="15.5" x14ac:dyDescent="0.35">
      <c r="A29" s="32" t="s">
        <v>31</v>
      </c>
      <c r="B29" s="3" t="s">
        <v>32</v>
      </c>
      <c r="C29" s="14"/>
      <c r="D29" s="94">
        <f>D30</f>
        <v>0.04</v>
      </c>
      <c r="E29" s="29">
        <f>E30</f>
        <v>4.5999999999999999E-2</v>
      </c>
      <c r="F29" s="88"/>
      <c r="G29" s="88"/>
      <c r="H29" s="88"/>
    </row>
    <row r="30" spans="1:8" s="1" customFormat="1" ht="15.5" x14ac:dyDescent="0.35">
      <c r="A30" s="30"/>
      <c r="B30" s="2" t="s">
        <v>33</v>
      </c>
      <c r="C30" s="13">
        <v>2</v>
      </c>
      <c r="D30" s="95">
        <v>0.04</v>
      </c>
      <c r="E30" s="33">
        <f>D30*1.15</f>
        <v>4.5999999999999999E-2</v>
      </c>
      <c r="F30" s="86"/>
      <c r="G30" s="87"/>
      <c r="H30" s="87"/>
    </row>
    <row r="31" spans="1:8" s="22" customFormat="1" ht="15.5" x14ac:dyDescent="0.35">
      <c r="A31" s="32" t="s">
        <v>34</v>
      </c>
      <c r="B31" s="3" t="s">
        <v>35</v>
      </c>
      <c r="C31" s="14"/>
      <c r="D31" s="94">
        <f>D32+D33+D34</f>
        <v>0.27</v>
      </c>
      <c r="E31" s="29">
        <f>E32+E33+E34</f>
        <v>0.3105</v>
      </c>
      <c r="F31" s="88"/>
      <c r="G31" s="88"/>
      <c r="H31" s="88"/>
    </row>
    <row r="32" spans="1:8" s="1" customFormat="1" ht="15.5" x14ac:dyDescent="0.35">
      <c r="A32" s="30"/>
      <c r="B32" s="2" t="s">
        <v>36</v>
      </c>
      <c r="C32" s="13">
        <v>2</v>
      </c>
      <c r="D32" s="95">
        <v>7.0000000000000007E-2</v>
      </c>
      <c r="E32" s="33">
        <f>D32*1.15</f>
        <v>8.0500000000000002E-2</v>
      </c>
      <c r="F32" s="86"/>
      <c r="G32" s="87"/>
      <c r="H32" s="87"/>
    </row>
    <row r="33" spans="1:8" s="1" customFormat="1" ht="23" x14ac:dyDescent="0.3">
      <c r="A33" s="34"/>
      <c r="B33" s="6" t="s">
        <v>37</v>
      </c>
      <c r="C33" s="16" t="s">
        <v>16</v>
      </c>
      <c r="D33" s="98">
        <v>0.05</v>
      </c>
      <c r="E33" s="37">
        <f t="shared" ref="E33:E34" si="3">D33*1.15</f>
        <v>5.7499999999999996E-2</v>
      </c>
      <c r="F33" s="86"/>
      <c r="G33" s="87"/>
      <c r="H33" s="87"/>
    </row>
    <row r="34" spans="1:8" s="1" customFormat="1" ht="23.5" thickBot="1" x14ac:dyDescent="0.35">
      <c r="A34" s="51"/>
      <c r="B34" s="81" t="s">
        <v>38</v>
      </c>
      <c r="C34" s="16" t="s">
        <v>16</v>
      </c>
      <c r="D34" s="105">
        <v>0.15</v>
      </c>
      <c r="E34" s="37">
        <f t="shared" si="3"/>
        <v>0.17249999999999999</v>
      </c>
      <c r="F34" s="86"/>
      <c r="G34" s="87"/>
      <c r="H34" s="87"/>
    </row>
    <row r="35" spans="1:8" s="21" customFormat="1" ht="28" x14ac:dyDescent="0.3">
      <c r="A35" s="54" t="s">
        <v>39</v>
      </c>
      <c r="B35" s="48" t="s">
        <v>98</v>
      </c>
      <c r="C35" s="55"/>
      <c r="D35" s="100">
        <f>D36+D43+D50+D63+D65+D78</f>
        <v>2.44</v>
      </c>
      <c r="E35" s="80">
        <f>E36+E43+E50+E63+E65+E78</f>
        <v>2.7970000000000002</v>
      </c>
      <c r="F35" s="86"/>
      <c r="G35" s="86"/>
      <c r="H35" s="86"/>
    </row>
    <row r="36" spans="1:8" s="22" customFormat="1" ht="14" x14ac:dyDescent="0.3">
      <c r="A36" s="35" t="s">
        <v>40</v>
      </c>
      <c r="B36" s="3" t="s">
        <v>41</v>
      </c>
      <c r="C36" s="14"/>
      <c r="D36" s="94">
        <f>D37+D38+D39+D40+D41+D42</f>
        <v>0.16</v>
      </c>
      <c r="E36" s="29">
        <f>E37+E38+E39+E40+E41+E42</f>
        <v>0.184</v>
      </c>
      <c r="F36" s="88"/>
      <c r="G36" s="88"/>
      <c r="H36" s="88"/>
    </row>
    <row r="37" spans="1:8" s="1" customFormat="1" ht="28" hidden="1" x14ac:dyDescent="0.3">
      <c r="A37" s="34"/>
      <c r="B37" s="2" t="s">
        <v>50</v>
      </c>
      <c r="C37" s="13">
        <v>1</v>
      </c>
      <c r="D37" s="98">
        <v>0</v>
      </c>
      <c r="E37" s="37"/>
      <c r="F37" s="86"/>
      <c r="G37" s="87"/>
      <c r="H37" s="87"/>
    </row>
    <row r="38" spans="1:8" s="1" customFormat="1" ht="14" x14ac:dyDescent="0.3">
      <c r="A38" s="34"/>
      <c r="B38" s="2" t="s">
        <v>42</v>
      </c>
      <c r="C38" s="13">
        <v>1</v>
      </c>
      <c r="D38" s="95">
        <v>0.11</v>
      </c>
      <c r="E38" s="33">
        <f>D38*1.15</f>
        <v>0.1265</v>
      </c>
      <c r="F38" s="86"/>
      <c r="G38" s="87"/>
      <c r="H38" s="87"/>
    </row>
    <row r="39" spans="1:8" s="1" customFormat="1" ht="14" x14ac:dyDescent="0.3">
      <c r="A39" s="34"/>
      <c r="B39" s="2" t="s">
        <v>43</v>
      </c>
      <c r="C39" s="13">
        <v>1</v>
      </c>
      <c r="D39" s="95">
        <v>0.05</v>
      </c>
      <c r="E39" s="33">
        <f t="shared" ref="E39:E42" si="4">D39*1.15</f>
        <v>5.7499999999999996E-2</v>
      </c>
      <c r="F39" s="86"/>
      <c r="G39" s="87"/>
      <c r="H39" s="87"/>
    </row>
    <row r="40" spans="1:8" s="1" customFormat="1" ht="14" hidden="1" x14ac:dyDescent="0.3">
      <c r="A40" s="34"/>
      <c r="B40" s="2" t="s">
        <v>44</v>
      </c>
      <c r="C40" s="13">
        <v>1</v>
      </c>
      <c r="D40" s="95">
        <v>0</v>
      </c>
      <c r="E40" s="33">
        <f t="shared" si="4"/>
        <v>0</v>
      </c>
      <c r="F40" s="86"/>
      <c r="G40" s="87"/>
      <c r="H40" s="87"/>
    </row>
    <row r="41" spans="1:8" s="1" customFormat="1" ht="14" hidden="1" x14ac:dyDescent="0.3">
      <c r="A41" s="34"/>
      <c r="B41" s="26" t="s">
        <v>45</v>
      </c>
      <c r="C41" s="27"/>
      <c r="D41" s="101">
        <v>0</v>
      </c>
      <c r="E41" s="33">
        <f t="shared" si="4"/>
        <v>0</v>
      </c>
      <c r="F41" s="86"/>
      <c r="G41" s="87"/>
      <c r="H41" s="87"/>
    </row>
    <row r="42" spans="1:8" s="1" customFormat="1" ht="14" hidden="1" x14ac:dyDescent="0.3">
      <c r="A42" s="34"/>
      <c r="B42" s="2" t="s">
        <v>46</v>
      </c>
      <c r="C42" s="13">
        <v>1</v>
      </c>
      <c r="D42" s="95">
        <v>0</v>
      </c>
      <c r="E42" s="33">
        <f t="shared" si="4"/>
        <v>0</v>
      </c>
      <c r="F42" s="86"/>
      <c r="G42" s="87"/>
      <c r="H42" s="87"/>
    </row>
    <row r="43" spans="1:8" s="22" customFormat="1" ht="14" x14ac:dyDescent="0.3">
      <c r="A43" s="35" t="s">
        <v>47</v>
      </c>
      <c r="B43" s="3" t="s">
        <v>48</v>
      </c>
      <c r="C43" s="14"/>
      <c r="D43" s="94">
        <f>D44+D45+D46+D47+D48+D49</f>
        <v>0.97</v>
      </c>
      <c r="E43" s="29">
        <f>E44+E45+E46+E47+E48+E49</f>
        <v>1.1154999999999999</v>
      </c>
      <c r="F43" s="88"/>
      <c r="G43" s="88"/>
      <c r="H43" s="88"/>
    </row>
    <row r="44" spans="1:8" s="1" customFormat="1" ht="14" x14ac:dyDescent="0.3">
      <c r="A44" s="34"/>
      <c r="B44" s="2" t="s">
        <v>49</v>
      </c>
      <c r="C44" s="13">
        <v>2</v>
      </c>
      <c r="D44" s="95">
        <v>0.15</v>
      </c>
      <c r="E44" s="33">
        <f>D44*1.15</f>
        <v>0.17249999999999999</v>
      </c>
      <c r="F44" s="86"/>
      <c r="G44" s="87"/>
      <c r="H44" s="87"/>
    </row>
    <row r="45" spans="1:8" s="1" customFormat="1" ht="14" x14ac:dyDescent="0.3">
      <c r="A45" s="34"/>
      <c r="B45" s="2" t="s">
        <v>51</v>
      </c>
      <c r="C45" s="13">
        <v>1</v>
      </c>
      <c r="D45" s="95">
        <v>0.27</v>
      </c>
      <c r="E45" s="33">
        <f t="shared" ref="E45:E48" si="5">D45*1.15</f>
        <v>0.3105</v>
      </c>
      <c r="F45" s="86"/>
      <c r="G45" s="87"/>
      <c r="H45" s="87"/>
    </row>
    <row r="46" spans="1:8" s="1" customFormat="1" ht="16" hidden="1" customHeight="1" x14ac:dyDescent="0.3">
      <c r="A46" s="34"/>
      <c r="B46" s="2" t="s">
        <v>52</v>
      </c>
      <c r="C46" s="13">
        <v>1</v>
      </c>
      <c r="D46" s="95">
        <v>0</v>
      </c>
      <c r="E46" s="33">
        <f t="shared" si="5"/>
        <v>0</v>
      </c>
      <c r="F46" s="86"/>
      <c r="G46" s="87"/>
      <c r="H46" s="87"/>
    </row>
    <row r="47" spans="1:8" s="1" customFormat="1" ht="14" x14ac:dyDescent="0.3">
      <c r="A47" s="34"/>
      <c r="B47" s="2" t="s">
        <v>53</v>
      </c>
      <c r="C47" s="13">
        <v>2</v>
      </c>
      <c r="D47" s="95">
        <v>0.04</v>
      </c>
      <c r="E47" s="33">
        <f t="shared" si="5"/>
        <v>4.5999999999999999E-2</v>
      </c>
      <c r="F47" s="86"/>
      <c r="G47" s="87"/>
      <c r="H47" s="87"/>
    </row>
    <row r="48" spans="1:8" s="1" customFormat="1" ht="25" customHeight="1" x14ac:dyDescent="0.3">
      <c r="A48" s="34"/>
      <c r="B48" s="6" t="s">
        <v>54</v>
      </c>
      <c r="C48" s="39"/>
      <c r="D48" s="98">
        <v>0.51</v>
      </c>
      <c r="E48" s="33">
        <f t="shared" si="5"/>
        <v>0.58649999999999991</v>
      </c>
      <c r="F48" s="86"/>
      <c r="G48" s="87"/>
      <c r="H48" s="87"/>
    </row>
    <row r="49" spans="1:8" s="1" customFormat="1" ht="14" hidden="1" x14ac:dyDescent="0.3">
      <c r="A49" s="34"/>
      <c r="B49" s="6" t="s">
        <v>55</v>
      </c>
      <c r="C49" s="39"/>
      <c r="D49" s="98">
        <v>0</v>
      </c>
      <c r="E49" s="33"/>
      <c r="F49" s="86"/>
      <c r="G49" s="87"/>
      <c r="H49" s="87"/>
    </row>
    <row r="50" spans="1:8" s="22" customFormat="1" ht="14" x14ac:dyDescent="0.3">
      <c r="A50" s="35" t="s">
        <v>56</v>
      </c>
      <c r="B50" s="3" t="s">
        <v>57</v>
      </c>
      <c r="C50" s="14"/>
      <c r="D50" s="94">
        <f>SUM(D51:D62)</f>
        <v>0.98</v>
      </c>
      <c r="E50" s="29">
        <f>SUM(E51:E62)</f>
        <v>1.1269999999999998</v>
      </c>
      <c r="F50" s="88"/>
      <c r="G50" s="88"/>
      <c r="H50" s="88"/>
    </row>
    <row r="51" spans="1:8" s="1" customFormat="1" ht="28" hidden="1" x14ac:dyDescent="0.3">
      <c r="A51" s="36"/>
      <c r="B51" s="26" t="s">
        <v>58</v>
      </c>
      <c r="C51" s="27"/>
      <c r="D51" s="97">
        <v>0</v>
      </c>
      <c r="E51" s="33"/>
      <c r="F51" s="86"/>
      <c r="G51" s="87"/>
      <c r="H51" s="87"/>
    </row>
    <row r="52" spans="1:8" s="1" customFormat="1" ht="14" hidden="1" x14ac:dyDescent="0.3">
      <c r="A52" s="36"/>
      <c r="B52" s="26" t="s">
        <v>59</v>
      </c>
      <c r="C52" s="27">
        <v>1</v>
      </c>
      <c r="D52" s="101">
        <v>0</v>
      </c>
      <c r="E52" s="33"/>
      <c r="F52" s="86"/>
      <c r="G52" s="87"/>
      <c r="H52" s="87"/>
    </row>
    <row r="53" spans="1:8" s="1" customFormat="1" ht="14" hidden="1" x14ac:dyDescent="0.3">
      <c r="A53" s="34"/>
      <c r="B53" s="2" t="s">
        <v>60</v>
      </c>
      <c r="C53" s="13">
        <v>12</v>
      </c>
      <c r="D53" s="95">
        <v>0</v>
      </c>
      <c r="E53" s="33"/>
      <c r="F53" s="86"/>
      <c r="G53" s="87"/>
      <c r="H53" s="87"/>
    </row>
    <row r="54" spans="1:8" s="1" customFormat="1" ht="14" x14ac:dyDescent="0.3">
      <c r="A54" s="34"/>
      <c r="B54" s="2" t="s">
        <v>61</v>
      </c>
      <c r="C54" s="13">
        <v>2</v>
      </c>
      <c r="D54" s="95">
        <v>0.05</v>
      </c>
      <c r="E54" s="33">
        <f>D54*1.15</f>
        <v>5.7499999999999996E-2</v>
      </c>
      <c r="F54" s="86"/>
      <c r="G54" s="87"/>
      <c r="H54" s="87"/>
    </row>
    <row r="55" spans="1:8" s="1" customFormat="1" ht="14" x14ac:dyDescent="0.3">
      <c r="A55" s="34"/>
      <c r="B55" s="2" t="s">
        <v>62</v>
      </c>
      <c r="C55" s="13">
        <v>1</v>
      </c>
      <c r="D55" s="95">
        <v>0.4</v>
      </c>
      <c r="E55" s="33">
        <f t="shared" ref="E55:E59" si="6">D55*1.15</f>
        <v>0.45999999999999996</v>
      </c>
      <c r="F55" s="86"/>
      <c r="G55" s="87"/>
      <c r="H55" s="87"/>
    </row>
    <row r="56" spans="1:8" s="1" customFormat="1" ht="14" hidden="1" x14ac:dyDescent="0.3">
      <c r="A56" s="34"/>
      <c r="B56" s="2" t="s">
        <v>96</v>
      </c>
      <c r="C56" s="13">
        <v>1</v>
      </c>
      <c r="D56" s="95">
        <v>0</v>
      </c>
      <c r="E56" s="33">
        <f t="shared" si="6"/>
        <v>0</v>
      </c>
      <c r="F56" s="86"/>
      <c r="G56" s="87"/>
      <c r="H56" s="87"/>
    </row>
    <row r="57" spans="1:8" hidden="1" x14ac:dyDescent="0.35">
      <c r="A57" s="34"/>
      <c r="B57" s="2" t="s">
        <v>63</v>
      </c>
      <c r="C57" s="13">
        <v>1</v>
      </c>
      <c r="D57" s="101">
        <v>0</v>
      </c>
      <c r="E57" s="33">
        <f t="shared" si="6"/>
        <v>0</v>
      </c>
      <c r="F57" s="61"/>
      <c r="G57" s="62"/>
      <c r="H57" s="62"/>
    </row>
    <row r="58" spans="1:8" hidden="1" x14ac:dyDescent="0.35">
      <c r="A58" s="34"/>
      <c r="B58" s="2" t="s">
        <v>64</v>
      </c>
      <c r="C58" s="13">
        <v>1</v>
      </c>
      <c r="D58" s="95">
        <v>0</v>
      </c>
      <c r="E58" s="33">
        <f t="shared" si="6"/>
        <v>0</v>
      </c>
      <c r="F58" s="61"/>
      <c r="G58" s="62"/>
      <c r="H58" s="62"/>
    </row>
    <row r="59" spans="1:8" x14ac:dyDescent="0.35">
      <c r="A59" s="34"/>
      <c r="B59" s="2" t="s">
        <v>65</v>
      </c>
      <c r="C59" s="13">
        <v>1</v>
      </c>
      <c r="D59" s="95">
        <v>0.53</v>
      </c>
      <c r="E59" s="33">
        <f t="shared" si="6"/>
        <v>0.60949999999999993</v>
      </c>
      <c r="F59" s="61"/>
      <c r="G59" s="62"/>
      <c r="H59" s="62"/>
    </row>
    <row r="60" spans="1:8" hidden="1" x14ac:dyDescent="0.35">
      <c r="A60" s="34"/>
      <c r="B60" s="2" t="s">
        <v>66</v>
      </c>
      <c r="C60" s="13">
        <v>1</v>
      </c>
      <c r="D60" s="95">
        <v>0</v>
      </c>
      <c r="E60" s="33"/>
      <c r="F60" s="61"/>
      <c r="G60" s="62"/>
      <c r="H60" s="62"/>
    </row>
    <row r="61" spans="1:8" hidden="1" x14ac:dyDescent="0.35">
      <c r="A61" s="34"/>
      <c r="B61" s="2" t="s">
        <v>67</v>
      </c>
      <c r="C61" s="13">
        <v>1</v>
      </c>
      <c r="D61" s="95">
        <v>0</v>
      </c>
      <c r="E61" s="33"/>
      <c r="F61" s="61"/>
      <c r="G61" s="62"/>
      <c r="H61" s="62"/>
    </row>
    <row r="62" spans="1:8" hidden="1" x14ac:dyDescent="0.35">
      <c r="A62" s="34"/>
      <c r="B62" s="2" t="s">
        <v>68</v>
      </c>
      <c r="C62" s="13">
        <v>2</v>
      </c>
      <c r="D62" s="95">
        <v>0</v>
      </c>
      <c r="E62" s="33"/>
      <c r="F62" s="61"/>
      <c r="G62" s="62"/>
      <c r="H62" s="62"/>
    </row>
    <row r="63" spans="1:8" s="10" customFormat="1" hidden="1" x14ac:dyDescent="0.35">
      <c r="A63" s="35" t="s">
        <v>69</v>
      </c>
      <c r="B63" s="3" t="s">
        <v>71</v>
      </c>
      <c r="C63" s="14"/>
      <c r="D63" s="94">
        <f>D64</f>
        <v>0</v>
      </c>
      <c r="E63" s="114"/>
      <c r="F63" s="84"/>
      <c r="G63" s="84"/>
      <c r="H63" s="84"/>
    </row>
    <row r="64" spans="1:8" hidden="1" x14ac:dyDescent="0.35">
      <c r="A64" s="34"/>
      <c r="B64" s="2" t="s">
        <v>72</v>
      </c>
      <c r="C64" s="13">
        <v>12</v>
      </c>
      <c r="D64" s="95">
        <v>0</v>
      </c>
      <c r="E64" s="33"/>
      <c r="F64" s="61"/>
      <c r="G64" s="62"/>
      <c r="H64" s="62"/>
    </row>
    <row r="65" spans="1:8" s="10" customFormat="1" x14ac:dyDescent="0.35">
      <c r="A65" s="35" t="s">
        <v>73</v>
      </c>
      <c r="B65" s="3" t="s">
        <v>70</v>
      </c>
      <c r="C65" s="14"/>
      <c r="D65" s="94">
        <f>SUM(D66:D77)</f>
        <v>0.27</v>
      </c>
      <c r="E65" s="29">
        <f>SUM(E66:E77)</f>
        <v>0.3105</v>
      </c>
      <c r="F65" s="84"/>
      <c r="G65" s="84"/>
      <c r="H65" s="84"/>
    </row>
    <row r="66" spans="1:8" s="17" customFormat="1" ht="27" hidden="1" customHeight="1" x14ac:dyDescent="0.35">
      <c r="A66" s="38"/>
      <c r="B66" s="6" t="s">
        <v>74</v>
      </c>
      <c r="C66" s="16" t="s">
        <v>16</v>
      </c>
      <c r="D66" s="98">
        <v>0</v>
      </c>
      <c r="E66" s="37"/>
      <c r="F66" s="68"/>
      <c r="G66" s="85"/>
      <c r="H66" s="85"/>
    </row>
    <row r="67" spans="1:8" s="17" customFormat="1" ht="28" hidden="1" x14ac:dyDescent="0.35">
      <c r="A67" s="38"/>
      <c r="B67" s="6" t="s">
        <v>75</v>
      </c>
      <c r="C67" s="7">
        <v>12</v>
      </c>
      <c r="D67" s="98">
        <v>0</v>
      </c>
      <c r="E67" s="37"/>
      <c r="F67" s="68"/>
      <c r="G67" s="85"/>
      <c r="H67" s="85"/>
    </row>
    <row r="68" spans="1:8" s="1" customFormat="1" ht="14" hidden="1" x14ac:dyDescent="0.3">
      <c r="A68" s="34"/>
      <c r="B68" s="39" t="s">
        <v>76</v>
      </c>
      <c r="C68" s="13">
        <v>2</v>
      </c>
      <c r="D68" s="95">
        <v>0</v>
      </c>
      <c r="E68" s="33"/>
      <c r="F68" s="86"/>
      <c r="G68" s="87"/>
      <c r="H68" s="87"/>
    </row>
    <row r="69" spans="1:8" s="62" customFormat="1" hidden="1" x14ac:dyDescent="0.35">
      <c r="A69" s="36"/>
      <c r="B69" s="26" t="s">
        <v>77</v>
      </c>
      <c r="C69" s="27"/>
      <c r="D69" s="96">
        <v>0</v>
      </c>
      <c r="E69" s="33"/>
      <c r="F69" s="61"/>
    </row>
    <row r="70" spans="1:8" hidden="1" x14ac:dyDescent="0.35">
      <c r="A70" s="34"/>
      <c r="B70" s="2" t="s">
        <v>78</v>
      </c>
      <c r="C70" s="13">
        <v>12</v>
      </c>
      <c r="D70" s="95">
        <v>0</v>
      </c>
      <c r="E70" s="33"/>
      <c r="F70" s="61"/>
      <c r="G70" s="62"/>
      <c r="H70" s="62"/>
    </row>
    <row r="71" spans="1:8" s="17" customFormat="1" ht="26" customHeight="1" x14ac:dyDescent="0.35">
      <c r="A71" s="38"/>
      <c r="B71" s="6" t="s">
        <v>79</v>
      </c>
      <c r="C71" s="115" t="s">
        <v>16</v>
      </c>
      <c r="D71" s="97">
        <v>0.05</v>
      </c>
      <c r="E71" s="37">
        <f>D71*1.15</f>
        <v>5.7499999999999996E-2</v>
      </c>
      <c r="F71" s="68"/>
      <c r="G71" s="85"/>
      <c r="H71" s="85"/>
    </row>
    <row r="72" spans="1:8" hidden="1" x14ac:dyDescent="0.35">
      <c r="A72" s="34"/>
      <c r="B72" s="2" t="s">
        <v>80</v>
      </c>
      <c r="C72" s="116"/>
      <c r="D72" s="95">
        <v>0</v>
      </c>
      <c r="E72" s="37">
        <f t="shared" ref="E72:E77" si="7">D72*1.15</f>
        <v>0</v>
      </c>
      <c r="F72" s="61"/>
      <c r="G72" s="62"/>
      <c r="H72" s="62"/>
    </row>
    <row r="73" spans="1:8" hidden="1" x14ac:dyDescent="0.35">
      <c r="A73" s="34"/>
      <c r="B73" s="2" t="s">
        <v>81</v>
      </c>
      <c r="C73" s="13">
        <v>2</v>
      </c>
      <c r="D73" s="95">
        <v>0</v>
      </c>
      <c r="E73" s="37">
        <f t="shared" si="7"/>
        <v>0</v>
      </c>
      <c r="F73" s="61"/>
      <c r="G73" s="62"/>
      <c r="H73" s="62"/>
    </row>
    <row r="74" spans="1:8" ht="25.5" customHeight="1" x14ac:dyDescent="0.35">
      <c r="A74" s="34"/>
      <c r="B74" s="6" t="s">
        <v>82</v>
      </c>
      <c r="C74" s="115" t="s">
        <v>16</v>
      </c>
      <c r="D74" s="95">
        <v>0.11</v>
      </c>
      <c r="E74" s="37">
        <f t="shared" si="7"/>
        <v>0.1265</v>
      </c>
      <c r="F74" s="61"/>
      <c r="G74" s="62"/>
      <c r="H74" s="62"/>
    </row>
    <row r="75" spans="1:8" hidden="1" x14ac:dyDescent="0.35">
      <c r="A75" s="34"/>
      <c r="B75" s="2" t="s">
        <v>83</v>
      </c>
      <c r="C75" s="116"/>
      <c r="D75" s="95"/>
      <c r="E75" s="37">
        <f t="shared" si="7"/>
        <v>0</v>
      </c>
      <c r="F75" s="61"/>
      <c r="G75" s="62"/>
      <c r="H75" s="62"/>
    </row>
    <row r="76" spans="1:8" ht="15" hidden="1" thickBot="1" x14ac:dyDescent="0.4">
      <c r="A76" s="51"/>
      <c r="B76" s="52" t="s">
        <v>84</v>
      </c>
      <c r="C76" s="53">
        <v>2</v>
      </c>
      <c r="D76" s="99">
        <v>0</v>
      </c>
      <c r="E76" s="37">
        <f t="shared" si="7"/>
        <v>0</v>
      </c>
      <c r="F76" s="61"/>
      <c r="G76" s="62"/>
      <c r="H76" s="62"/>
    </row>
    <row r="77" spans="1:8" ht="15" thickBot="1" x14ac:dyDescent="0.4">
      <c r="A77" s="70"/>
      <c r="B77" s="71" t="s">
        <v>84</v>
      </c>
      <c r="C77" s="72">
        <v>2</v>
      </c>
      <c r="D77" s="102">
        <v>0.11</v>
      </c>
      <c r="E77" s="37">
        <f t="shared" si="7"/>
        <v>0.1265</v>
      </c>
      <c r="F77" s="61"/>
      <c r="G77" s="62"/>
      <c r="H77" s="62"/>
    </row>
    <row r="78" spans="1:8" x14ac:dyDescent="0.35">
      <c r="A78" s="76" t="s">
        <v>107</v>
      </c>
      <c r="B78" s="77" t="s">
        <v>71</v>
      </c>
      <c r="C78" s="78"/>
      <c r="D78" s="103">
        <v>0.06</v>
      </c>
      <c r="E78" s="79">
        <v>0.06</v>
      </c>
      <c r="F78" s="61"/>
      <c r="G78" s="62"/>
      <c r="H78" s="62"/>
    </row>
    <row r="79" spans="1:8" ht="15" thickBot="1" x14ac:dyDescent="0.4">
      <c r="A79" s="73"/>
      <c r="B79" s="74" t="s">
        <v>72</v>
      </c>
      <c r="C79" s="75">
        <v>12</v>
      </c>
      <c r="D79" s="104">
        <v>0.06</v>
      </c>
      <c r="E79" s="33">
        <f>D79*1.15</f>
        <v>6.8999999999999992E-2</v>
      </c>
      <c r="F79" s="61"/>
      <c r="G79" s="62"/>
      <c r="H79" s="62"/>
    </row>
    <row r="80" spans="1:8" s="5" customFormat="1" x14ac:dyDescent="0.35">
      <c r="A80" s="54" t="s">
        <v>85</v>
      </c>
      <c r="B80" s="48" t="s">
        <v>86</v>
      </c>
      <c r="C80" s="55"/>
      <c r="D80" s="93">
        <f>D81+D82+D83+D84+D85+D86</f>
        <v>5.76</v>
      </c>
      <c r="E80" s="50">
        <f>E81+E82+E83+E84+E85+E86</f>
        <v>6.6239999999999997</v>
      </c>
      <c r="F80" s="61"/>
      <c r="G80" s="89"/>
      <c r="H80" s="61"/>
    </row>
    <row r="81" spans="1:8" x14ac:dyDescent="0.35">
      <c r="A81" s="34"/>
      <c r="B81" s="2" t="s">
        <v>87</v>
      </c>
      <c r="C81" s="13">
        <v>24</v>
      </c>
      <c r="D81" s="95">
        <v>0.74</v>
      </c>
      <c r="E81" s="33">
        <f>D81*1.15</f>
        <v>0.85099999999999998</v>
      </c>
      <c r="F81" s="61"/>
      <c r="G81" s="62"/>
      <c r="H81" s="62"/>
    </row>
    <row r="82" spans="1:8" x14ac:dyDescent="0.35">
      <c r="A82" s="34"/>
      <c r="B82" s="2" t="s">
        <v>88</v>
      </c>
      <c r="C82" s="13">
        <v>12</v>
      </c>
      <c r="D82" s="95">
        <v>0.18</v>
      </c>
      <c r="E82" s="33">
        <f t="shared" ref="E82:E86" si="8">D82*1.15</f>
        <v>0.20699999999999999</v>
      </c>
      <c r="F82" s="61"/>
      <c r="G82" s="62"/>
      <c r="H82" s="62"/>
    </row>
    <row r="83" spans="1:8" ht="17" customHeight="1" x14ac:dyDescent="0.35">
      <c r="A83" s="34"/>
      <c r="B83" s="2" t="s">
        <v>89</v>
      </c>
      <c r="C83" s="13">
        <v>2</v>
      </c>
      <c r="D83" s="95">
        <v>1.1000000000000001</v>
      </c>
      <c r="E83" s="33">
        <f t="shared" si="8"/>
        <v>1.2649999999999999</v>
      </c>
      <c r="F83" s="61"/>
      <c r="G83" s="62"/>
      <c r="H83" s="62"/>
    </row>
    <row r="84" spans="1:8" x14ac:dyDescent="0.35">
      <c r="A84" s="34"/>
      <c r="B84" s="2" t="s">
        <v>90</v>
      </c>
      <c r="C84" s="27">
        <v>99</v>
      </c>
      <c r="D84" s="96">
        <v>2.66</v>
      </c>
      <c r="E84" s="33">
        <f t="shared" si="8"/>
        <v>3.0589999999999997</v>
      </c>
      <c r="F84" s="61"/>
      <c r="G84" s="62"/>
      <c r="H84" s="62"/>
    </row>
    <row r="85" spans="1:8" x14ac:dyDescent="0.35">
      <c r="A85" s="34"/>
      <c r="B85" s="2" t="s">
        <v>91</v>
      </c>
      <c r="C85" s="13">
        <v>44</v>
      </c>
      <c r="D85" s="95">
        <v>0.92</v>
      </c>
      <c r="E85" s="33">
        <f t="shared" si="8"/>
        <v>1.0580000000000001</v>
      </c>
      <c r="F85" s="61"/>
      <c r="G85" s="62"/>
      <c r="H85" s="62"/>
    </row>
    <row r="86" spans="1:8" ht="15" thickBot="1" x14ac:dyDescent="0.4">
      <c r="A86" s="51"/>
      <c r="B86" s="52" t="s">
        <v>92</v>
      </c>
      <c r="C86" s="53">
        <v>2</v>
      </c>
      <c r="D86" s="106">
        <v>0.16</v>
      </c>
      <c r="E86" s="33">
        <f t="shared" si="8"/>
        <v>0.184</v>
      </c>
      <c r="F86" s="61"/>
      <c r="G86" s="62"/>
      <c r="H86" s="62"/>
    </row>
    <row r="87" spans="1:8" s="68" customFormat="1" ht="19" customHeight="1" thickBot="1" x14ac:dyDescent="0.4">
      <c r="A87" s="64" t="s">
        <v>93</v>
      </c>
      <c r="B87" s="65" t="s">
        <v>94</v>
      </c>
      <c r="C87" s="66">
        <v>12</v>
      </c>
      <c r="D87" s="107">
        <f>D88+D99+D105+D114</f>
        <v>9.75</v>
      </c>
      <c r="E87" s="67">
        <f>E88+E99+E105+E114</f>
        <v>11.2125</v>
      </c>
    </row>
    <row r="88" spans="1:8" x14ac:dyDescent="0.35">
      <c r="A88" s="35" t="s">
        <v>101</v>
      </c>
      <c r="B88" s="3" t="s">
        <v>57</v>
      </c>
      <c r="C88" s="14"/>
      <c r="D88" s="94">
        <f>SUM(D89:D98)</f>
        <v>6.42</v>
      </c>
      <c r="E88" s="29">
        <f>SUM(E89:E98)</f>
        <v>7.383</v>
      </c>
      <c r="F88" s="61"/>
      <c r="G88" s="62"/>
      <c r="H88" s="62"/>
    </row>
    <row r="89" spans="1:8" ht="28.5" x14ac:dyDescent="0.35">
      <c r="A89" s="36"/>
      <c r="B89" s="26" t="s">
        <v>58</v>
      </c>
      <c r="C89" s="69" t="s">
        <v>16</v>
      </c>
      <c r="D89" s="97">
        <v>1.54</v>
      </c>
      <c r="E89" s="37">
        <f>D89*1.15</f>
        <v>1.7709999999999999</v>
      </c>
      <c r="F89" s="61"/>
      <c r="G89" s="62"/>
      <c r="H89" s="62"/>
    </row>
    <row r="90" spans="1:8" x14ac:dyDescent="0.35">
      <c r="A90" s="34"/>
      <c r="B90" s="2" t="s">
        <v>60</v>
      </c>
      <c r="C90" s="82">
        <v>6</v>
      </c>
      <c r="D90" s="95">
        <v>0.66</v>
      </c>
      <c r="E90" s="33">
        <f t="shared" ref="E90:E98" si="9">D90*1.15</f>
        <v>0.75900000000000001</v>
      </c>
      <c r="F90" s="61"/>
      <c r="G90" s="62"/>
      <c r="H90" s="62"/>
    </row>
    <row r="91" spans="1:8" hidden="1" x14ac:dyDescent="0.35">
      <c r="A91" s="34"/>
      <c r="B91" s="2" t="s">
        <v>61</v>
      </c>
      <c r="C91" s="13">
        <v>12</v>
      </c>
      <c r="D91" s="95">
        <v>0</v>
      </c>
      <c r="E91" s="33">
        <f t="shared" si="9"/>
        <v>0</v>
      </c>
      <c r="F91" s="61"/>
      <c r="G91" s="62"/>
      <c r="H91" s="62"/>
    </row>
    <row r="92" spans="1:8" hidden="1" x14ac:dyDescent="0.35">
      <c r="A92" s="34"/>
      <c r="B92" s="2" t="s">
        <v>62</v>
      </c>
      <c r="C92" s="13">
        <v>1</v>
      </c>
      <c r="D92" s="95">
        <v>0</v>
      </c>
      <c r="E92" s="33">
        <f t="shared" si="9"/>
        <v>0</v>
      </c>
      <c r="F92" s="61"/>
      <c r="G92" s="62"/>
      <c r="H92" s="62"/>
    </row>
    <row r="93" spans="1:8" x14ac:dyDescent="0.35">
      <c r="A93" s="34"/>
      <c r="B93" s="2" t="s">
        <v>96</v>
      </c>
      <c r="C93" s="13">
        <v>1</v>
      </c>
      <c r="D93" s="95">
        <v>3.69</v>
      </c>
      <c r="E93" s="33">
        <f t="shared" si="9"/>
        <v>4.2435</v>
      </c>
      <c r="F93" s="61"/>
      <c r="G93" s="62"/>
      <c r="H93" s="62"/>
    </row>
    <row r="94" spans="1:8" x14ac:dyDescent="0.35">
      <c r="A94" s="34"/>
      <c r="B94" s="2" t="s">
        <v>64</v>
      </c>
      <c r="C94" s="13">
        <v>1</v>
      </c>
      <c r="D94" s="95">
        <v>0.02</v>
      </c>
      <c r="E94" s="33">
        <f t="shared" si="9"/>
        <v>2.3E-2</v>
      </c>
      <c r="F94" s="61"/>
      <c r="G94" s="62"/>
      <c r="H94" s="62"/>
    </row>
    <row r="95" spans="1:8" hidden="1" x14ac:dyDescent="0.35">
      <c r="A95" s="34"/>
      <c r="B95" s="2" t="s">
        <v>65</v>
      </c>
      <c r="C95" s="13">
        <v>1</v>
      </c>
      <c r="D95" s="95">
        <v>0</v>
      </c>
      <c r="E95" s="33">
        <f t="shared" si="9"/>
        <v>0</v>
      </c>
      <c r="F95" s="61"/>
      <c r="G95" s="62"/>
      <c r="H95" s="62"/>
    </row>
    <row r="96" spans="1:8" x14ac:dyDescent="0.35">
      <c r="A96" s="34"/>
      <c r="B96" s="2" t="s">
        <v>66</v>
      </c>
      <c r="C96" s="13">
        <v>1</v>
      </c>
      <c r="D96" s="95">
        <v>0.34</v>
      </c>
      <c r="E96" s="33">
        <f t="shared" si="9"/>
        <v>0.39100000000000001</v>
      </c>
      <c r="F96" s="61"/>
      <c r="G96" s="62"/>
      <c r="H96" s="62"/>
    </row>
    <row r="97" spans="1:8" x14ac:dyDescent="0.35">
      <c r="A97" s="34"/>
      <c r="B97" s="2" t="s">
        <v>67</v>
      </c>
      <c r="C97" s="13">
        <v>1</v>
      </c>
      <c r="D97" s="95">
        <v>0.04</v>
      </c>
      <c r="E97" s="33">
        <f t="shared" si="9"/>
        <v>4.5999999999999999E-2</v>
      </c>
      <c r="F97" s="61"/>
      <c r="G97" s="62"/>
      <c r="H97" s="62"/>
    </row>
    <row r="98" spans="1:8" x14ac:dyDescent="0.35">
      <c r="A98" s="34"/>
      <c r="B98" s="2" t="s">
        <v>68</v>
      </c>
      <c r="C98" s="13">
        <v>2</v>
      </c>
      <c r="D98" s="95">
        <v>0.13</v>
      </c>
      <c r="E98" s="33">
        <f t="shared" si="9"/>
        <v>0.14949999999999999</v>
      </c>
      <c r="F98" s="61"/>
      <c r="G98" s="62"/>
      <c r="H98" s="62"/>
    </row>
    <row r="99" spans="1:8" x14ac:dyDescent="0.35">
      <c r="A99" s="111" t="s">
        <v>103</v>
      </c>
      <c r="B99" s="3" t="s">
        <v>41</v>
      </c>
      <c r="C99" s="14"/>
      <c r="D99" s="94">
        <f>D100+D101+D102+D103+D104</f>
        <v>1.5200000000000002</v>
      </c>
      <c r="E99" s="29">
        <f>E100+E101+E102+E103+E104</f>
        <v>1.7479999999999998</v>
      </c>
      <c r="F99" s="61"/>
      <c r="G99" s="62"/>
      <c r="H99" s="62"/>
    </row>
    <row r="100" spans="1:8" ht="28.5" x14ac:dyDescent="0.35">
      <c r="A100" s="34"/>
      <c r="B100" s="2" t="s">
        <v>50</v>
      </c>
      <c r="C100" s="115" t="s">
        <v>16</v>
      </c>
      <c r="D100" s="98">
        <v>0.78</v>
      </c>
      <c r="E100" s="37">
        <f>D100*1.15</f>
        <v>0.89699999999999991</v>
      </c>
      <c r="F100" s="61"/>
      <c r="G100" s="62"/>
      <c r="H100" s="62"/>
    </row>
    <row r="101" spans="1:8" hidden="1" x14ac:dyDescent="0.35">
      <c r="A101" s="34"/>
      <c r="B101" s="2" t="s">
        <v>42</v>
      </c>
      <c r="C101" s="116"/>
      <c r="D101" s="95"/>
      <c r="E101" s="37">
        <f t="shared" ref="E101:E104" si="10">D101*1.15</f>
        <v>0</v>
      </c>
      <c r="F101" s="61"/>
      <c r="G101" s="62"/>
      <c r="H101" s="62"/>
    </row>
    <row r="102" spans="1:8" hidden="1" x14ac:dyDescent="0.35">
      <c r="A102" s="34"/>
      <c r="B102" s="2" t="s">
        <v>43</v>
      </c>
      <c r="C102" s="13">
        <v>1</v>
      </c>
      <c r="D102" s="95"/>
      <c r="E102" s="37">
        <f t="shared" si="10"/>
        <v>0</v>
      </c>
      <c r="F102" s="61"/>
      <c r="G102" s="62"/>
      <c r="H102" s="62"/>
    </row>
    <row r="103" spans="1:8" x14ac:dyDescent="0.35">
      <c r="A103" s="34"/>
      <c r="B103" s="2" t="s">
        <v>106</v>
      </c>
      <c r="C103" s="13">
        <v>1</v>
      </c>
      <c r="D103" s="95">
        <v>0.4</v>
      </c>
      <c r="E103" s="37">
        <f t="shared" si="10"/>
        <v>0.45999999999999996</v>
      </c>
      <c r="F103" s="61"/>
      <c r="G103" s="62"/>
      <c r="H103" s="62"/>
    </row>
    <row r="104" spans="1:8" x14ac:dyDescent="0.35">
      <c r="A104" s="34"/>
      <c r="B104" s="2" t="s">
        <v>46</v>
      </c>
      <c r="C104" s="13">
        <v>1</v>
      </c>
      <c r="D104" s="95">
        <v>0.34</v>
      </c>
      <c r="E104" s="37">
        <f t="shared" si="10"/>
        <v>0.39100000000000001</v>
      </c>
      <c r="F104" s="61"/>
      <c r="G104" s="62"/>
      <c r="H104" s="62"/>
    </row>
    <row r="105" spans="1:8" x14ac:dyDescent="0.35">
      <c r="A105" s="111" t="s">
        <v>102</v>
      </c>
      <c r="B105" s="3" t="s">
        <v>48</v>
      </c>
      <c r="C105" s="14"/>
      <c r="D105" s="94">
        <f>D106+D107+D108+D109+D110+D111</f>
        <v>0.54</v>
      </c>
      <c r="E105" s="29">
        <f>E106+E107+E108+E109+E110+E111</f>
        <v>0.621</v>
      </c>
      <c r="F105" s="61"/>
      <c r="G105" s="62"/>
      <c r="H105" s="62"/>
    </row>
    <row r="106" spans="1:8" hidden="1" x14ac:dyDescent="0.35">
      <c r="A106" s="34"/>
      <c r="B106" s="2" t="s">
        <v>49</v>
      </c>
      <c r="C106" s="13">
        <v>12</v>
      </c>
      <c r="D106" s="95">
        <v>0</v>
      </c>
      <c r="E106" s="33"/>
      <c r="F106" s="61"/>
      <c r="G106" s="62"/>
      <c r="H106" s="62"/>
    </row>
    <row r="107" spans="1:8" hidden="1" x14ac:dyDescent="0.35">
      <c r="A107" s="34"/>
      <c r="B107" s="2" t="s">
        <v>51</v>
      </c>
      <c r="C107" s="13">
        <v>1</v>
      </c>
      <c r="D107" s="95">
        <v>0</v>
      </c>
      <c r="E107" s="33"/>
      <c r="F107" s="61"/>
      <c r="G107" s="62"/>
      <c r="H107" s="62"/>
    </row>
    <row r="108" spans="1:8" ht="14.5" customHeight="1" x14ac:dyDescent="0.35">
      <c r="A108" s="34"/>
      <c r="B108" s="2" t="s">
        <v>52</v>
      </c>
      <c r="C108" s="13">
        <v>1</v>
      </c>
      <c r="D108" s="95">
        <v>0.17</v>
      </c>
      <c r="E108" s="33">
        <f>D108*1.15</f>
        <v>0.19550000000000001</v>
      </c>
      <c r="F108" s="61"/>
      <c r="G108" s="62"/>
      <c r="H108" s="62"/>
    </row>
    <row r="109" spans="1:8" hidden="1" x14ac:dyDescent="0.35">
      <c r="A109" s="34"/>
      <c r="B109" s="2" t="s">
        <v>53</v>
      </c>
      <c r="C109" s="13">
        <v>4</v>
      </c>
      <c r="D109" s="95"/>
      <c r="E109" s="33">
        <f t="shared" ref="E109:E111" si="11">D109*1.15</f>
        <v>0</v>
      </c>
      <c r="F109" s="61"/>
      <c r="G109" s="62"/>
      <c r="H109" s="62"/>
    </row>
    <row r="110" spans="1:8" hidden="1" x14ac:dyDescent="0.35">
      <c r="A110" s="34"/>
      <c r="B110" s="6" t="s">
        <v>54</v>
      </c>
      <c r="C110" s="115" t="s">
        <v>16</v>
      </c>
      <c r="D110" s="98"/>
      <c r="E110" s="33">
        <f t="shared" si="11"/>
        <v>0</v>
      </c>
      <c r="F110" s="61"/>
      <c r="G110" s="62"/>
      <c r="H110" s="62"/>
    </row>
    <row r="111" spans="1:8" ht="26" customHeight="1" x14ac:dyDescent="0.35">
      <c r="A111" s="34"/>
      <c r="B111" s="6" t="s">
        <v>55</v>
      </c>
      <c r="C111" s="116"/>
      <c r="D111" s="98">
        <v>0.37</v>
      </c>
      <c r="E111" s="37">
        <f t="shared" si="11"/>
        <v>0.42549999999999999</v>
      </c>
      <c r="F111" s="61"/>
      <c r="G111" s="62"/>
      <c r="H111" s="62"/>
    </row>
    <row r="112" spans="1:8" hidden="1" x14ac:dyDescent="0.35">
      <c r="A112" s="35" t="s">
        <v>105</v>
      </c>
      <c r="B112" s="3" t="s">
        <v>71</v>
      </c>
      <c r="C112" s="14"/>
      <c r="D112" s="94">
        <f>D113</f>
        <v>0</v>
      </c>
      <c r="E112" s="33"/>
      <c r="F112" s="61"/>
      <c r="G112" s="62"/>
      <c r="H112" s="62"/>
    </row>
    <row r="113" spans="1:8" hidden="1" x14ac:dyDescent="0.35">
      <c r="A113" s="34"/>
      <c r="B113" s="2" t="s">
        <v>72</v>
      </c>
      <c r="C113" s="13">
        <v>12</v>
      </c>
      <c r="D113" s="95">
        <v>0</v>
      </c>
      <c r="E113" s="33"/>
      <c r="F113" s="61"/>
      <c r="G113" s="62"/>
      <c r="H113" s="62"/>
    </row>
    <row r="114" spans="1:8" x14ac:dyDescent="0.35">
      <c r="A114" s="35" t="s">
        <v>104</v>
      </c>
      <c r="B114" s="3" t="s">
        <v>70</v>
      </c>
      <c r="C114" s="14"/>
      <c r="D114" s="94">
        <f>SUM(D115:D125)</f>
        <v>1.27</v>
      </c>
      <c r="E114" s="29">
        <f>SUM(E115:E125)</f>
        <v>1.4605000000000001</v>
      </c>
      <c r="F114" s="61"/>
      <c r="G114" s="62"/>
      <c r="H114" s="62"/>
    </row>
    <row r="115" spans="1:8" ht="23" x14ac:dyDescent="0.35">
      <c r="A115" s="38"/>
      <c r="B115" s="6" t="s">
        <v>74</v>
      </c>
      <c r="C115" s="16" t="s">
        <v>16</v>
      </c>
      <c r="D115" s="97">
        <v>0.17</v>
      </c>
      <c r="E115" s="37">
        <f>D115*1.15</f>
        <v>0.19550000000000001</v>
      </c>
      <c r="F115" s="61"/>
      <c r="G115" s="62"/>
      <c r="H115" s="62"/>
    </row>
    <row r="116" spans="1:8" ht="28" x14ac:dyDescent="0.35">
      <c r="A116" s="38"/>
      <c r="B116" s="6" t="s">
        <v>75</v>
      </c>
      <c r="C116" s="7">
        <v>12</v>
      </c>
      <c r="D116" s="97">
        <v>7.0000000000000007E-2</v>
      </c>
      <c r="E116" s="37">
        <f t="shared" ref="E116:E122" si="12">D116*1.15</f>
        <v>8.0500000000000002E-2</v>
      </c>
      <c r="F116" s="61"/>
      <c r="G116" s="62"/>
      <c r="H116" s="62"/>
    </row>
    <row r="117" spans="1:8" x14ac:dyDescent="0.35">
      <c r="A117" s="34"/>
      <c r="B117" s="39" t="s">
        <v>76</v>
      </c>
      <c r="C117" s="13">
        <v>2</v>
      </c>
      <c r="D117" s="96">
        <v>0.77</v>
      </c>
      <c r="E117" s="33">
        <f t="shared" si="12"/>
        <v>0.88549999999999995</v>
      </c>
      <c r="F117" s="61"/>
      <c r="G117" s="62"/>
      <c r="H117" s="62"/>
    </row>
    <row r="118" spans="1:8" hidden="1" x14ac:dyDescent="0.35">
      <c r="A118" s="40"/>
      <c r="B118" s="23" t="s">
        <v>77</v>
      </c>
      <c r="C118" s="24"/>
      <c r="D118" s="96">
        <v>0</v>
      </c>
      <c r="E118" s="33">
        <f t="shared" si="12"/>
        <v>0</v>
      </c>
      <c r="F118" s="61"/>
      <c r="G118" s="62"/>
      <c r="H118" s="62"/>
    </row>
    <row r="119" spans="1:8" hidden="1" x14ac:dyDescent="0.35">
      <c r="A119" s="34"/>
      <c r="B119" s="2" t="s">
        <v>78</v>
      </c>
      <c r="C119" s="13">
        <v>12</v>
      </c>
      <c r="D119" s="96">
        <v>0</v>
      </c>
      <c r="E119" s="33">
        <f t="shared" si="12"/>
        <v>0</v>
      </c>
      <c r="F119" s="61"/>
      <c r="G119" s="62"/>
      <c r="H119" s="62"/>
    </row>
    <row r="120" spans="1:8" hidden="1" x14ac:dyDescent="0.35">
      <c r="A120" s="34"/>
      <c r="B120" s="2" t="s">
        <v>79</v>
      </c>
      <c r="C120" s="13"/>
      <c r="D120" s="96">
        <v>0</v>
      </c>
      <c r="E120" s="33">
        <f t="shared" si="12"/>
        <v>0</v>
      </c>
      <c r="F120" s="61"/>
      <c r="G120" s="62"/>
      <c r="H120" s="62"/>
    </row>
    <row r="121" spans="1:8" x14ac:dyDescent="0.35">
      <c r="A121" s="34"/>
      <c r="B121" s="2" t="s">
        <v>80</v>
      </c>
      <c r="C121" s="13">
        <v>1</v>
      </c>
      <c r="D121" s="96">
        <v>0.04</v>
      </c>
      <c r="E121" s="33">
        <f t="shared" si="12"/>
        <v>4.5999999999999999E-2</v>
      </c>
      <c r="F121" s="61"/>
      <c r="G121" s="62"/>
      <c r="H121" s="62"/>
    </row>
    <row r="122" spans="1:8" ht="15" thickBot="1" x14ac:dyDescent="0.4">
      <c r="A122" s="34"/>
      <c r="B122" s="2" t="s">
        <v>81</v>
      </c>
      <c r="C122" s="13">
        <v>2</v>
      </c>
      <c r="D122" s="96">
        <v>0.22</v>
      </c>
      <c r="E122" s="33">
        <f t="shared" si="12"/>
        <v>0.253</v>
      </c>
      <c r="F122" s="61"/>
      <c r="G122" s="62"/>
      <c r="H122" s="62"/>
    </row>
    <row r="123" spans="1:8" ht="15" hidden="1" thickBot="1" x14ac:dyDescent="0.4">
      <c r="A123" s="34"/>
      <c r="B123" s="2" t="s">
        <v>82</v>
      </c>
      <c r="C123" s="13">
        <v>1</v>
      </c>
      <c r="D123" s="108">
        <v>0</v>
      </c>
      <c r="E123" s="33"/>
      <c r="F123" s="61"/>
      <c r="G123" s="62"/>
      <c r="H123" s="62"/>
    </row>
    <row r="124" spans="1:8" ht="15" hidden="1" thickBot="1" x14ac:dyDescent="0.4">
      <c r="A124" s="34"/>
      <c r="B124" s="2" t="s">
        <v>83</v>
      </c>
      <c r="C124" s="13"/>
      <c r="D124" s="101">
        <v>0</v>
      </c>
      <c r="E124" s="33"/>
      <c r="F124" s="61"/>
      <c r="G124" s="62"/>
      <c r="H124" s="62"/>
    </row>
    <row r="125" spans="1:8" ht="15" hidden="1" thickBot="1" x14ac:dyDescent="0.4">
      <c r="A125" s="51"/>
      <c r="B125" s="52" t="s">
        <v>84</v>
      </c>
      <c r="C125" s="53">
        <v>2</v>
      </c>
      <c r="D125" s="99">
        <v>0</v>
      </c>
      <c r="E125" s="33"/>
      <c r="F125" s="61"/>
      <c r="G125" s="62"/>
      <c r="H125" s="62"/>
    </row>
    <row r="126" spans="1:8" s="60" customFormat="1" ht="20" customHeight="1" thickBot="1" x14ac:dyDescent="0.4">
      <c r="A126" s="56" t="s">
        <v>95</v>
      </c>
      <c r="B126" s="57" t="s">
        <v>108</v>
      </c>
      <c r="C126" s="58">
        <v>12</v>
      </c>
      <c r="D126" s="109">
        <v>4.7699999999999996</v>
      </c>
      <c r="E126" s="59">
        <f>D126*1.15</f>
        <v>5.4854999999999992</v>
      </c>
      <c r="F126" s="68"/>
      <c r="G126" s="90"/>
      <c r="H126" s="68"/>
    </row>
    <row r="127" spans="1:8" x14ac:dyDescent="0.35">
      <c r="A127" s="8"/>
      <c r="B127" s="18"/>
      <c r="C127" s="12"/>
      <c r="D127" s="19"/>
      <c r="E127" s="110"/>
      <c r="F127" s="61"/>
      <c r="G127" s="62"/>
      <c r="H127" s="62"/>
    </row>
    <row r="128" spans="1:8" x14ac:dyDescent="0.35">
      <c r="A128" s="8"/>
      <c r="B128" s="18" t="s">
        <v>109</v>
      </c>
      <c r="C128" s="12" t="s">
        <v>110</v>
      </c>
      <c r="D128" s="19"/>
      <c r="E128" s="110"/>
      <c r="F128" s="61"/>
      <c r="G128" s="62"/>
      <c r="H128" s="62"/>
    </row>
    <row r="129" spans="1:8" x14ac:dyDescent="0.35">
      <c r="A129" s="8"/>
      <c r="B129" s="18"/>
      <c r="C129" s="12"/>
      <c r="D129" s="19"/>
      <c r="E129" s="110"/>
      <c r="F129" s="61"/>
      <c r="G129" s="62"/>
      <c r="H129" s="62"/>
    </row>
    <row r="130" spans="1:8" ht="14.5" customHeight="1" x14ac:dyDescent="0.35">
      <c r="A130" s="8"/>
      <c r="B130" s="18" t="s">
        <v>111</v>
      </c>
      <c r="C130" s="12" t="s">
        <v>112</v>
      </c>
      <c r="D130" s="19"/>
      <c r="E130" s="110"/>
      <c r="F130" s="61"/>
      <c r="G130" s="62"/>
      <c r="H130" s="62"/>
    </row>
    <row r="131" spans="1:8" x14ac:dyDescent="0.35">
      <c r="A131" s="8"/>
      <c r="B131" s="18"/>
      <c r="C131" s="12"/>
      <c r="D131" s="19"/>
      <c r="E131" s="110"/>
      <c r="F131" s="61"/>
      <c r="G131" s="62"/>
      <c r="H131" s="62"/>
    </row>
    <row r="132" spans="1:8" x14ac:dyDescent="0.35">
      <c r="A132" s="8"/>
      <c r="B132" s="18"/>
      <c r="C132" s="12"/>
      <c r="D132" s="19"/>
    </row>
    <row r="133" spans="1:8" x14ac:dyDescent="0.35">
      <c r="A133" s="8"/>
      <c r="B133" s="18"/>
      <c r="C133" s="12"/>
      <c r="D133" s="19"/>
    </row>
  </sheetData>
  <mergeCells count="5">
    <mergeCell ref="C71:C72"/>
    <mergeCell ref="C110:C111"/>
    <mergeCell ref="C100:C101"/>
    <mergeCell ref="C74:C75"/>
    <mergeCell ref="A1:E1"/>
  </mergeCells>
  <pageMargins left="1.1811023622047245" right="0.59055118110236227" top="0.39370078740157483" bottom="0.3937007874015748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2024-11-12T09:00:26Z</dcterms:modified>
</cp:coreProperties>
</file>