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87" i="1"/>
  <c r="E88" i="1"/>
  <c r="E89" i="1"/>
  <c r="E90" i="1"/>
  <c r="E91" i="1"/>
  <c r="E84" i="1"/>
  <c r="E80" i="1"/>
  <c r="E132" i="1"/>
  <c r="E121" i="1"/>
  <c r="E122" i="1"/>
  <c r="E123" i="1"/>
  <c r="E124" i="1"/>
  <c r="E125" i="1"/>
  <c r="E126" i="1"/>
  <c r="E127" i="1"/>
  <c r="E128" i="1"/>
  <c r="E120" i="1"/>
  <c r="E119" i="1"/>
  <c r="E114" i="1"/>
  <c r="E115" i="1"/>
  <c r="E116" i="1"/>
  <c r="E113" i="1"/>
  <c r="E106" i="1"/>
  <c r="E107" i="1"/>
  <c r="E108" i="1"/>
  <c r="E109" i="1"/>
  <c r="E105" i="1"/>
  <c r="E95" i="1"/>
  <c r="E96" i="1"/>
  <c r="E97" i="1"/>
  <c r="E98" i="1"/>
  <c r="E99" i="1"/>
  <c r="E100" i="1"/>
  <c r="E101" i="1"/>
  <c r="E102" i="1"/>
  <c r="E103" i="1"/>
  <c r="E94" i="1"/>
  <c r="E86" i="1"/>
  <c r="E83" i="1"/>
  <c r="E82" i="1"/>
  <c r="E79" i="1"/>
  <c r="E72" i="1"/>
  <c r="E73" i="1"/>
  <c r="E74" i="1"/>
  <c r="E75" i="1"/>
  <c r="E76" i="1"/>
  <c r="E77" i="1"/>
  <c r="E78" i="1"/>
  <c r="E71" i="1"/>
  <c r="E55" i="1"/>
  <c r="E56" i="1"/>
  <c r="E57" i="1"/>
  <c r="E58" i="1"/>
  <c r="E59" i="1"/>
  <c r="E54" i="1"/>
  <c r="E45" i="1"/>
  <c r="E46" i="1"/>
  <c r="E47" i="1"/>
  <c r="E48" i="1"/>
  <c r="E44" i="1"/>
  <c r="E39" i="1"/>
  <c r="E38" i="1"/>
  <c r="E33" i="1"/>
  <c r="E34" i="1"/>
  <c r="E32" i="1"/>
  <c r="E30" i="1"/>
  <c r="E29" i="1" s="1"/>
  <c r="E24" i="1"/>
  <c r="E25" i="1"/>
  <c r="E26" i="1"/>
  <c r="E27" i="1"/>
  <c r="E28" i="1"/>
  <c r="E23" i="1"/>
  <c r="E16" i="1"/>
  <c r="E17" i="1"/>
  <c r="E18" i="1"/>
  <c r="E15" i="1"/>
  <c r="E8" i="1"/>
  <c r="E9" i="1"/>
  <c r="E10" i="1"/>
  <c r="E11" i="1"/>
  <c r="E12" i="1"/>
  <c r="E13" i="1"/>
  <c r="E7" i="1"/>
  <c r="E93" i="1" l="1"/>
  <c r="E43" i="1"/>
  <c r="E81" i="1"/>
  <c r="E50" i="1"/>
  <c r="E110" i="1"/>
  <c r="E104" i="1"/>
  <c r="E92" i="1" s="1"/>
  <c r="E85" i="1"/>
  <c r="E65" i="1"/>
  <c r="E36" i="1"/>
  <c r="E35" i="1" s="1"/>
  <c r="E31" i="1"/>
  <c r="E22" i="1"/>
  <c r="E14" i="1"/>
  <c r="E6" i="1"/>
  <c r="E5" i="1" l="1"/>
  <c r="D79" i="1"/>
  <c r="D93" i="1" l="1"/>
  <c r="D65" i="1" l="1"/>
  <c r="D104" i="1" l="1"/>
  <c r="D119" i="1"/>
  <c r="D117" i="1"/>
  <c r="D6" i="1"/>
  <c r="D110" i="1" l="1"/>
  <c r="D92" i="1" s="1"/>
  <c r="D85" i="1" l="1"/>
  <c r="D81" i="1"/>
  <c r="D63" i="1"/>
  <c r="D50" i="1"/>
  <c r="D43" i="1"/>
  <c r="D36" i="1"/>
  <c r="D31" i="1"/>
  <c r="D29" i="1"/>
  <c r="D22" i="1"/>
  <c r="D14" i="1"/>
  <c r="D35" i="1" l="1"/>
  <c r="D5" i="1"/>
  <c r="D4" i="1" l="1"/>
</calcChain>
</file>

<file path=xl/sharedStrings.xml><?xml version="1.0" encoding="utf-8"?>
<sst xmlns="http://schemas.openxmlformats.org/spreadsheetml/2006/main" count="181" uniqueCount="122">
  <si>
    <t>Наименование работ</t>
  </si>
  <si>
    <t>Итоговый тариф</t>
  </si>
  <si>
    <t>1.</t>
  </si>
  <si>
    <t>1.1.</t>
  </si>
  <si>
    <t>Кровля и водосточные системы</t>
  </si>
  <si>
    <t>Осмотр кровли с проверкой состояния слуховых окон</t>
  </si>
  <si>
    <t>Осмотр чердачных помещений</t>
  </si>
  <si>
    <t>Укрепление коробок чердачных люков</t>
  </si>
  <si>
    <t>Мелкий ремонт кровли (до 1,5м)</t>
  </si>
  <si>
    <t>Укрепление звеньев водосточных труб</t>
  </si>
  <si>
    <t>1.2.</t>
  </si>
  <si>
    <t>№ п/п</t>
  </si>
  <si>
    <t xml:space="preserve">Тариф, руб./м2 </t>
  </si>
  <si>
    <t>Фундамент, стены, фасады, перекрытия</t>
  </si>
  <si>
    <t>Осмотр фундаментов, стен, фасадов, перекрытий, осмотр внутренней отделки стен</t>
  </si>
  <si>
    <t>Периодич-ность           (раз в год)</t>
  </si>
  <si>
    <t>по мере необходимости</t>
  </si>
  <si>
    <t>Осмотр подвальных помещений</t>
  </si>
  <si>
    <t>Очистка подвалов от мусора</t>
  </si>
  <si>
    <t>Проверка состояния (открытие, закрытие) продухов</t>
  </si>
  <si>
    <t>Мелкий ремонт козырька</t>
  </si>
  <si>
    <t>Мелкий ремонт перил</t>
  </si>
  <si>
    <t>Очистка надподъездных козырьков от мусора</t>
  </si>
  <si>
    <t>Оконные и дверные заполнения</t>
  </si>
  <si>
    <t>1.3.</t>
  </si>
  <si>
    <t>Осмотр оконных и дверных заполнений</t>
  </si>
  <si>
    <t>Установка (снятие) пружин на входные дверни</t>
  </si>
  <si>
    <t>Смена неисправных  доводчиков на входные двери</t>
  </si>
  <si>
    <t>Замена разбитых стекол</t>
  </si>
  <si>
    <t>Мелкий ремонт дверных заполнений</t>
  </si>
  <si>
    <t>Мелкий ремонт оконных заполнений</t>
  </si>
  <si>
    <t>1.4.</t>
  </si>
  <si>
    <t>Внутренняя отделка</t>
  </si>
  <si>
    <t>Осмотр внутренней отделки</t>
  </si>
  <si>
    <t>1.5.</t>
  </si>
  <si>
    <t>Вентиляция</t>
  </si>
  <si>
    <t>Осмотр системы вентиляции</t>
  </si>
  <si>
    <t>Проверка наличия тяги</t>
  </si>
  <si>
    <t>Устранение засоров системы вентиляции</t>
  </si>
  <si>
    <t>2.</t>
  </si>
  <si>
    <t>2.1.</t>
  </si>
  <si>
    <t>Система ХВС</t>
  </si>
  <si>
    <t>Осмотр системы водоснабжения здания</t>
  </si>
  <si>
    <t>Плановая ревизия вентилей ХВС</t>
  </si>
  <si>
    <t>Плановая ревизия задвижек ХВС</t>
  </si>
  <si>
    <t xml:space="preserve">ППР жилых помещений </t>
  </si>
  <si>
    <t>Замена вентилей ХВС</t>
  </si>
  <si>
    <t>2.2.</t>
  </si>
  <si>
    <t>Канализация</t>
  </si>
  <si>
    <t>Осмотр системы канализации здания</t>
  </si>
  <si>
    <t xml:space="preserve">Замена небольших участков (до 1 м.п.) внутренних систем ХВС Д-15-25 мм </t>
  </si>
  <si>
    <t>Замена небольших участков (до 1 м.п.) канализации</t>
  </si>
  <si>
    <t>Замена фасонных частей канализационных труб (до 2шт.)</t>
  </si>
  <si>
    <t>Подчеканка канализационных стыков</t>
  </si>
  <si>
    <t>Прочистка канализационных сетей</t>
  </si>
  <si>
    <t>Смена заглушек на прочистках канализации</t>
  </si>
  <si>
    <t>2.3.</t>
  </si>
  <si>
    <t>Центральное отопление</t>
  </si>
  <si>
    <t xml:space="preserve">Замена небольших участков (до 1 м.п.) системы отопления Д-15-25 мм </t>
  </si>
  <si>
    <t>Осмотр элеваторного узла</t>
  </si>
  <si>
    <t>Осмотр системы отопления здания</t>
  </si>
  <si>
    <t>Плановая ревизия вентилей отопления</t>
  </si>
  <si>
    <t>Плановая ревизия задвижек отопления</t>
  </si>
  <si>
    <t>Промывка теплообменника</t>
  </si>
  <si>
    <t>Прочистка грязевиков и фильтров</t>
  </si>
  <si>
    <t>Гидравлическое испытание системы отопления</t>
  </si>
  <si>
    <t>Замена вентилей отопления</t>
  </si>
  <si>
    <t>Ликвидация воздушных пробок в системе отопления</t>
  </si>
  <si>
    <t>Смена сгонов, муфт и прочей арматуры отопления</t>
  </si>
  <si>
    <t xml:space="preserve">2.4. </t>
  </si>
  <si>
    <t>Электрооборудование</t>
  </si>
  <si>
    <t>Приборы учета</t>
  </si>
  <si>
    <t>Обслуживание приборов учета ХВ</t>
  </si>
  <si>
    <t xml:space="preserve">2.5. </t>
  </si>
  <si>
    <t>Замена ламп внутреннего освещения светодиодных</t>
  </si>
  <si>
    <t>Осмотр линий электроических сетей, арматуры и электрооборудования</t>
  </si>
  <si>
    <t>ППР поэтажных щитков</t>
  </si>
  <si>
    <t>ППР электрощитовой</t>
  </si>
  <si>
    <t>Снятие показаний счетчиков</t>
  </si>
  <si>
    <t>Включение автоматических выключателей</t>
  </si>
  <si>
    <t>Восстановление соединений электропроводки</t>
  </si>
  <si>
    <t>Замена предохранителей</t>
  </si>
  <si>
    <t>Замена светильников</t>
  </si>
  <si>
    <t>Замена розеток, выключателей</t>
  </si>
  <si>
    <t>Мелкий ремонт (замена) электропроводки</t>
  </si>
  <si>
    <t>3.</t>
  </si>
  <si>
    <t>Уборка мест общего пользования</t>
  </si>
  <si>
    <t>Генеральная уборка подъезда</t>
  </si>
  <si>
    <t>Мытье лестничных площадок и маршей нижних (3-х) этажей</t>
  </si>
  <si>
    <t>4.</t>
  </si>
  <si>
    <t>Содержание придомовой территории</t>
  </si>
  <si>
    <t>Очистка территории от наледи и льда</t>
  </si>
  <si>
    <t>Уборка газонов</t>
  </si>
  <si>
    <t>Уборка газонов в период осыпания листвы и таяния снега</t>
  </si>
  <si>
    <t>Уборка территории в зимнее время</t>
  </si>
  <si>
    <t>Уборка территории в летнее время</t>
  </si>
  <si>
    <t>Механизированная уборка придомовой территории</t>
  </si>
  <si>
    <t>Влажное подметание лестничных площадок и маршей нижних  этажей</t>
  </si>
  <si>
    <t>5.</t>
  </si>
  <si>
    <t>Аварийно - диспетчерское обслуживание</t>
  </si>
  <si>
    <t>6.</t>
  </si>
  <si>
    <t>Расходы на управление УК</t>
  </si>
  <si>
    <t>Промывка системы отопления здания</t>
  </si>
  <si>
    <t>Техническое обслуживание конструктивных элементов зданий</t>
  </si>
  <si>
    <t>Техническое обслуживание внутридомовых инженерных систем</t>
  </si>
  <si>
    <t>Прочистка ливневой канализации</t>
  </si>
  <si>
    <t>Удаление сосулек с кровли</t>
  </si>
  <si>
    <t>5.1.</t>
  </si>
  <si>
    <t>5.3.</t>
  </si>
  <si>
    <t>5.2.</t>
  </si>
  <si>
    <t>5.4.</t>
  </si>
  <si>
    <t>5.5.</t>
  </si>
  <si>
    <t xml:space="preserve">2.6. </t>
  </si>
  <si>
    <t>Мелкий ремонт (замена) электропроводки (до 2м)</t>
  </si>
  <si>
    <t>Директор ООО УО "Жилсервис"</t>
  </si>
  <si>
    <t>О.Н. Летников</t>
  </si>
  <si>
    <t>Экономист</t>
  </si>
  <si>
    <t>Н.И. Сергачева</t>
  </si>
  <si>
    <t>Плановая ревизия задвижек</t>
  </si>
  <si>
    <t>Расчет размера стоимости работ (услуг) по содержанию общего имущества МКД для зданий этажностью 3 - 5 этажей на 2025 год</t>
  </si>
  <si>
    <t>7.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</si>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</sst>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1" fillId="0" borderId="7" xfId="0" applyFont="1" applyBorder="1"/>
    <xf numFmtId="0" fontId="1" fillId="3" borderId="7" xfId="0" applyFont="1" applyFill="1" applyBorder="1" applyAlignment="1">
      <alignment wrapText="1"/>
    </xf>
    <xf numFmtId="0" fontId="2" fillId="0" borderId="22" xfId="0" applyFont="1" applyBorder="1"/>
    <xf numFmtId="0" fontId="1" fillId="0" borderId="9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6" xfId="0" applyNumberFormat="1" applyFont="1" applyFill="1" applyBorder="1" applyAlignment="1">
      <alignment horizontal="center"/>
    </xf>
    <xf numFmtId="2" fontId="1" fillId="0" borderId="26" xfId="0" applyNumberFormat="1" applyFont="1" applyFill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2" fontId="1" fillId="4" borderId="29" xfId="0" applyNumberFormat="1" applyFont="1" applyFill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25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workbookViewId="0">
      <selection activeCell="J6" sqref="J6"/>
    </sheetView>
  </sheetViews>
  <sheetFormatPr defaultRowHeight="14.5" x14ac:dyDescent="0.35"/>
  <cols>
    <col min="1" max="1" width="4.81640625" style="9" customWidth="1"/>
    <col min="2" max="2" width="51.26953125" style="4" customWidth="1"/>
    <col min="3" max="3" width="13.7265625" style="14" customWidth="1"/>
    <col min="4" max="4" width="10.7265625" style="19" hidden="1" customWidth="1"/>
    <col min="5" max="5" width="10.7265625" style="19" customWidth="1"/>
  </cols>
  <sheetData>
    <row r="1" spans="1:5" ht="33" customHeight="1" x14ac:dyDescent="0.35">
      <c r="A1" s="92" t="s">
        <v>119</v>
      </c>
      <c r="B1" s="92"/>
      <c r="C1" s="92"/>
      <c r="D1" s="92"/>
      <c r="E1" s="88"/>
    </row>
    <row r="2" spans="1:5" ht="6.5" customHeight="1" thickBot="1" x14ac:dyDescent="0.4">
      <c r="A2" s="22"/>
      <c r="B2" s="22"/>
      <c r="C2" s="22"/>
      <c r="D2" s="22"/>
      <c r="E2" s="22"/>
    </row>
    <row r="3" spans="1:5" ht="48.5" customHeight="1" thickBot="1" x14ac:dyDescent="0.4">
      <c r="A3" s="40" t="s">
        <v>11</v>
      </c>
      <c r="B3" s="41" t="s">
        <v>0</v>
      </c>
      <c r="C3" s="41" t="s">
        <v>15</v>
      </c>
      <c r="D3" s="93" t="s">
        <v>12</v>
      </c>
      <c r="E3" s="42" t="s">
        <v>12</v>
      </c>
    </row>
    <row r="4" spans="1:5" s="46" customFormat="1" ht="26.5" customHeight="1" thickBot="1" x14ac:dyDescent="0.4">
      <c r="A4" s="110"/>
      <c r="B4" s="111" t="s">
        <v>1</v>
      </c>
      <c r="C4" s="112"/>
      <c r="D4" s="113">
        <f>D5+D35+D81+D85+D92+D132</f>
        <v>26.88</v>
      </c>
      <c r="E4" s="114">
        <f>E5+E35+E81+E85+E92+E132+E133</f>
        <v>32.111999999999995</v>
      </c>
    </row>
    <row r="5" spans="1:5" s="109" customFormat="1" ht="21" customHeight="1" x14ac:dyDescent="0.35">
      <c r="A5" s="118" t="s">
        <v>2</v>
      </c>
      <c r="B5" s="116" t="s">
        <v>103</v>
      </c>
      <c r="C5" s="117"/>
      <c r="D5" s="107">
        <f>D6+D14+D22+D29+D31</f>
        <v>3.24</v>
      </c>
      <c r="E5" s="108">
        <f>E6+E14+E22+E29+E31</f>
        <v>3.7259999999999995</v>
      </c>
    </row>
    <row r="6" spans="1:5" s="10" customFormat="1" ht="15.5" x14ac:dyDescent="0.35">
      <c r="A6" s="25" t="s">
        <v>3</v>
      </c>
      <c r="B6" s="3" t="s">
        <v>4</v>
      </c>
      <c r="C6" s="13"/>
      <c r="D6" s="94">
        <f>D7+D8+D9+D10+D11+D12+D13</f>
        <v>1.5600000000000003</v>
      </c>
      <c r="E6" s="26">
        <f>E7+E8+E9+E10+E11+E12+E13</f>
        <v>1.7939999999999998</v>
      </c>
    </row>
    <row r="7" spans="1:5" ht="17" customHeight="1" x14ac:dyDescent="0.35">
      <c r="A7" s="27"/>
      <c r="B7" s="2" t="s">
        <v>5</v>
      </c>
      <c r="C7" s="12">
        <v>2</v>
      </c>
      <c r="D7" s="95">
        <v>0.19</v>
      </c>
      <c r="E7" s="28">
        <f>D7*1.15</f>
        <v>0.21849999999999997</v>
      </c>
    </row>
    <row r="8" spans="1:5" ht="15.5" x14ac:dyDescent="0.35">
      <c r="A8" s="27"/>
      <c r="B8" s="2" t="s">
        <v>6</v>
      </c>
      <c r="C8" s="12">
        <v>2</v>
      </c>
      <c r="D8" s="96">
        <v>0.39</v>
      </c>
      <c r="E8" s="28">
        <f t="shared" ref="E8:E13" si="0">D8*1.15</f>
        <v>0.44849999999999995</v>
      </c>
    </row>
    <row r="9" spans="1:5" s="16" customFormat="1" ht="23" x14ac:dyDescent="0.35">
      <c r="A9" s="31"/>
      <c r="B9" s="50" t="s">
        <v>105</v>
      </c>
      <c r="C9" s="15" t="s">
        <v>16</v>
      </c>
      <c r="D9" s="97">
        <v>0.05</v>
      </c>
      <c r="E9" s="30">
        <f t="shared" si="0"/>
        <v>5.7499999999999996E-2</v>
      </c>
    </row>
    <row r="10" spans="1:5" s="16" customFormat="1" ht="23" x14ac:dyDescent="0.35">
      <c r="A10" s="31"/>
      <c r="B10" s="50" t="s">
        <v>106</v>
      </c>
      <c r="C10" s="15" t="s">
        <v>16</v>
      </c>
      <c r="D10" s="97">
        <v>0.76</v>
      </c>
      <c r="E10" s="30">
        <f t="shared" si="0"/>
        <v>0.87399999999999989</v>
      </c>
    </row>
    <row r="11" spans="1:5" ht="15.5" x14ac:dyDescent="0.35">
      <c r="A11" s="27"/>
      <c r="B11" s="2" t="s">
        <v>7</v>
      </c>
      <c r="C11" s="12">
        <v>1</v>
      </c>
      <c r="D11" s="96">
        <v>0.01</v>
      </c>
      <c r="E11" s="30">
        <f t="shared" si="0"/>
        <v>1.15E-2</v>
      </c>
    </row>
    <row r="12" spans="1:5" s="16" customFormat="1" ht="23" x14ac:dyDescent="0.35">
      <c r="A12" s="31"/>
      <c r="B12" s="6" t="s">
        <v>8</v>
      </c>
      <c r="C12" s="15" t="s">
        <v>16</v>
      </c>
      <c r="D12" s="97">
        <v>0.13</v>
      </c>
      <c r="E12" s="30">
        <f t="shared" si="0"/>
        <v>0.14949999999999999</v>
      </c>
    </row>
    <row r="13" spans="1:5" s="16" customFormat="1" ht="23" x14ac:dyDescent="0.35">
      <c r="A13" s="31"/>
      <c r="B13" s="6" t="s">
        <v>9</v>
      </c>
      <c r="C13" s="15" t="s">
        <v>16</v>
      </c>
      <c r="D13" s="97">
        <v>0.03</v>
      </c>
      <c r="E13" s="30">
        <f t="shared" si="0"/>
        <v>3.4499999999999996E-2</v>
      </c>
    </row>
    <row r="14" spans="1:5" s="10" customFormat="1" ht="15.5" x14ac:dyDescent="0.35">
      <c r="A14" s="32" t="s">
        <v>10</v>
      </c>
      <c r="B14" s="3" t="s">
        <v>13</v>
      </c>
      <c r="C14" s="13"/>
      <c r="D14" s="94">
        <f>D15+D16+D17+D18+D19+D20</f>
        <v>0.51</v>
      </c>
      <c r="E14" s="131">
        <f>E15+E16+E17+E18+E19+E20</f>
        <v>0.58650000000000002</v>
      </c>
    </row>
    <row r="15" spans="1:5" ht="28.5" x14ac:dyDescent="0.35">
      <c r="A15" s="27"/>
      <c r="B15" s="2" t="s">
        <v>14</v>
      </c>
      <c r="C15" s="12">
        <v>2</v>
      </c>
      <c r="D15" s="95">
        <v>0.32</v>
      </c>
      <c r="E15" s="30">
        <f>D15*1.15</f>
        <v>0.36799999999999999</v>
      </c>
    </row>
    <row r="16" spans="1:5" ht="15.5" x14ac:dyDescent="0.35">
      <c r="A16" s="27"/>
      <c r="B16" s="2" t="s">
        <v>17</v>
      </c>
      <c r="C16" s="12">
        <v>4</v>
      </c>
      <c r="D16" s="95">
        <v>0.1</v>
      </c>
      <c r="E16" s="28">
        <f t="shared" ref="E16:E18" si="1">D16*1.15</f>
        <v>0.11499999999999999</v>
      </c>
    </row>
    <row r="17" spans="1:5" ht="15.5" hidden="1" x14ac:dyDescent="0.35">
      <c r="A17" s="27"/>
      <c r="B17" s="2" t="s">
        <v>18</v>
      </c>
      <c r="C17" s="12">
        <v>0</v>
      </c>
      <c r="D17" s="95">
        <v>0</v>
      </c>
      <c r="E17" s="28">
        <f t="shared" si="1"/>
        <v>0</v>
      </c>
    </row>
    <row r="18" spans="1:5" ht="15.5" x14ac:dyDescent="0.35">
      <c r="A18" s="27"/>
      <c r="B18" s="2" t="s">
        <v>19</v>
      </c>
      <c r="C18" s="12">
        <v>2</v>
      </c>
      <c r="D18" s="95">
        <v>0.09</v>
      </c>
      <c r="E18" s="28">
        <f t="shared" si="1"/>
        <v>0.10349999999999999</v>
      </c>
    </row>
    <row r="19" spans="1:5" s="16" customFormat="1" ht="23" hidden="1" x14ac:dyDescent="0.35">
      <c r="A19" s="31"/>
      <c r="B19" s="6" t="s">
        <v>20</v>
      </c>
      <c r="C19" s="15" t="s">
        <v>16</v>
      </c>
      <c r="D19" s="98">
        <v>0</v>
      </c>
      <c r="E19" s="30"/>
    </row>
    <row r="20" spans="1:5" s="16" customFormat="1" ht="23" hidden="1" x14ac:dyDescent="0.35">
      <c r="A20" s="31"/>
      <c r="B20" s="6" t="s">
        <v>21</v>
      </c>
      <c r="C20" s="15" t="s">
        <v>16</v>
      </c>
      <c r="D20" s="98">
        <v>0</v>
      </c>
      <c r="E20" s="30"/>
    </row>
    <row r="21" spans="1:5" ht="15.5" hidden="1" x14ac:dyDescent="0.35">
      <c r="A21" s="27"/>
      <c r="B21" s="2" t="s">
        <v>22</v>
      </c>
      <c r="C21" s="12">
        <v>6</v>
      </c>
      <c r="D21" s="96">
        <v>0</v>
      </c>
      <c r="E21" s="33"/>
    </row>
    <row r="22" spans="1:5" s="10" customFormat="1" ht="15.5" x14ac:dyDescent="0.35">
      <c r="A22" s="32" t="s">
        <v>24</v>
      </c>
      <c r="B22" s="3" t="s">
        <v>23</v>
      </c>
      <c r="C22" s="13"/>
      <c r="D22" s="94">
        <f>D23+D24+D25+D26+D27+D28</f>
        <v>0.48</v>
      </c>
      <c r="E22" s="26">
        <f>E23+E24+E25+E26+E27+E28</f>
        <v>0.55199999999999994</v>
      </c>
    </row>
    <row r="23" spans="1:5" ht="15.5" x14ac:dyDescent="0.35">
      <c r="A23" s="27"/>
      <c r="B23" s="2" t="s">
        <v>25</v>
      </c>
      <c r="C23" s="12">
        <v>48</v>
      </c>
      <c r="D23" s="95">
        <v>0.32</v>
      </c>
      <c r="E23" s="28">
        <f>D23*1.15</f>
        <v>0.36799999999999999</v>
      </c>
    </row>
    <row r="24" spans="1:5" s="1" customFormat="1" ht="15.5" hidden="1" x14ac:dyDescent="0.35">
      <c r="A24" s="27"/>
      <c r="B24" s="2" t="s">
        <v>27</v>
      </c>
      <c r="C24" s="12"/>
      <c r="D24" s="95">
        <v>0</v>
      </c>
      <c r="E24" s="28">
        <f t="shared" ref="E24:E28" si="2">D24*1.15</f>
        <v>0</v>
      </c>
    </row>
    <row r="25" spans="1:5" s="1" customFormat="1" ht="15.5" hidden="1" x14ac:dyDescent="0.35">
      <c r="A25" s="27"/>
      <c r="B25" s="2" t="s">
        <v>26</v>
      </c>
      <c r="C25" s="12"/>
      <c r="D25" s="95">
        <v>0</v>
      </c>
      <c r="E25" s="28">
        <f t="shared" si="2"/>
        <v>0</v>
      </c>
    </row>
    <row r="26" spans="1:5" s="1" customFormat="1" ht="15.5" x14ac:dyDescent="0.35">
      <c r="A26" s="27"/>
      <c r="B26" s="2" t="s">
        <v>28</v>
      </c>
      <c r="C26" s="12">
        <v>1</v>
      </c>
      <c r="D26" s="95">
        <v>0.04</v>
      </c>
      <c r="E26" s="28">
        <f t="shared" si="2"/>
        <v>4.5999999999999999E-2</v>
      </c>
    </row>
    <row r="27" spans="1:5" s="1" customFormat="1" ht="23" x14ac:dyDescent="0.35">
      <c r="A27" s="27"/>
      <c r="B27" s="6" t="s">
        <v>29</v>
      </c>
      <c r="C27" s="15" t="s">
        <v>16</v>
      </c>
      <c r="D27" s="95">
        <v>0.06</v>
      </c>
      <c r="E27" s="30">
        <f t="shared" si="2"/>
        <v>6.8999999999999992E-2</v>
      </c>
    </row>
    <row r="28" spans="1:5" s="1" customFormat="1" ht="23" x14ac:dyDescent="0.35">
      <c r="A28" s="27"/>
      <c r="B28" s="6" t="s">
        <v>30</v>
      </c>
      <c r="C28" s="15" t="s">
        <v>16</v>
      </c>
      <c r="D28" s="95">
        <v>0.06</v>
      </c>
      <c r="E28" s="30">
        <f t="shared" si="2"/>
        <v>6.8999999999999992E-2</v>
      </c>
    </row>
    <row r="29" spans="1:5" s="20" customFormat="1" ht="15.5" x14ac:dyDescent="0.35">
      <c r="A29" s="32" t="s">
        <v>31</v>
      </c>
      <c r="B29" s="3" t="s">
        <v>32</v>
      </c>
      <c r="C29" s="13"/>
      <c r="D29" s="94">
        <f>D30</f>
        <v>0.41</v>
      </c>
      <c r="E29" s="26">
        <f>E30</f>
        <v>0.47149999999999992</v>
      </c>
    </row>
    <row r="30" spans="1:5" s="1" customFormat="1" ht="15.5" x14ac:dyDescent="0.35">
      <c r="A30" s="27"/>
      <c r="B30" s="2" t="s">
        <v>33</v>
      </c>
      <c r="C30" s="12">
        <v>2</v>
      </c>
      <c r="D30" s="95">
        <v>0.41</v>
      </c>
      <c r="E30" s="28">
        <f>D30*1.15</f>
        <v>0.47149999999999992</v>
      </c>
    </row>
    <row r="31" spans="1:5" s="20" customFormat="1" ht="15.5" x14ac:dyDescent="0.35">
      <c r="A31" s="32" t="s">
        <v>34</v>
      </c>
      <c r="B31" s="3" t="s">
        <v>35</v>
      </c>
      <c r="C31" s="13"/>
      <c r="D31" s="94">
        <f>D32+D33+D34</f>
        <v>0.28000000000000003</v>
      </c>
      <c r="E31" s="26">
        <f>E32+E33+E34</f>
        <v>0.32199999999999995</v>
      </c>
    </row>
    <row r="32" spans="1:5" s="1" customFormat="1" ht="15.5" x14ac:dyDescent="0.35">
      <c r="A32" s="27"/>
      <c r="B32" s="2" t="s">
        <v>36</v>
      </c>
      <c r="C32" s="12">
        <v>2</v>
      </c>
      <c r="D32" s="95">
        <v>7.0000000000000007E-2</v>
      </c>
      <c r="E32" s="28">
        <f>D32*1.15</f>
        <v>8.0500000000000002E-2</v>
      </c>
    </row>
    <row r="33" spans="1:5" s="65" customFormat="1" ht="23" x14ac:dyDescent="0.35">
      <c r="A33" s="38"/>
      <c r="B33" s="50" t="s">
        <v>37</v>
      </c>
      <c r="C33" s="15" t="s">
        <v>16</v>
      </c>
      <c r="D33" s="98">
        <v>0.01</v>
      </c>
      <c r="E33" s="30">
        <f t="shared" ref="E33:E34" si="3">D33*1.15</f>
        <v>1.15E-2</v>
      </c>
    </row>
    <row r="34" spans="1:5" s="65" customFormat="1" ht="23.5" thickBot="1" x14ac:dyDescent="0.4">
      <c r="A34" s="66"/>
      <c r="B34" s="67" t="s">
        <v>38</v>
      </c>
      <c r="C34" s="15" t="s">
        <v>16</v>
      </c>
      <c r="D34" s="99">
        <v>0.2</v>
      </c>
      <c r="E34" s="30">
        <f t="shared" si="3"/>
        <v>0.22999999999999998</v>
      </c>
    </row>
    <row r="35" spans="1:5" s="115" customFormat="1" ht="20" customHeight="1" x14ac:dyDescent="0.35">
      <c r="A35" s="119" t="s">
        <v>39</v>
      </c>
      <c r="B35" s="116" t="s">
        <v>104</v>
      </c>
      <c r="C35" s="117"/>
      <c r="D35" s="107">
        <f>D36+D43+D50+D63+D65+D79</f>
        <v>2.87</v>
      </c>
      <c r="E35" s="108">
        <f>E36+E43+E50+E63+E65+E79</f>
        <v>3.3005</v>
      </c>
    </row>
    <row r="36" spans="1:5" s="20" customFormat="1" ht="14" x14ac:dyDescent="0.3">
      <c r="A36" s="35" t="s">
        <v>40</v>
      </c>
      <c r="B36" s="3" t="s">
        <v>41</v>
      </c>
      <c r="C36" s="13"/>
      <c r="D36" s="94">
        <f>D37+D38+D39+D40+D41+D42</f>
        <v>0.6399999999999999</v>
      </c>
      <c r="E36" s="26">
        <f>E37+E38+E39+E40+E41+E42</f>
        <v>0.73599999999999988</v>
      </c>
    </row>
    <row r="37" spans="1:5" s="1" customFormat="1" ht="28" hidden="1" x14ac:dyDescent="0.3">
      <c r="A37" s="34"/>
      <c r="B37" s="2" t="s">
        <v>50</v>
      </c>
      <c r="C37" s="12">
        <v>1</v>
      </c>
      <c r="D37" s="98">
        <v>0</v>
      </c>
      <c r="E37" s="30"/>
    </row>
    <row r="38" spans="1:5" s="1" customFormat="1" ht="14" x14ac:dyDescent="0.3">
      <c r="A38" s="34"/>
      <c r="B38" s="2" t="s">
        <v>42</v>
      </c>
      <c r="C38" s="12">
        <v>1</v>
      </c>
      <c r="D38" s="95">
        <v>0.57999999999999996</v>
      </c>
      <c r="E38" s="28">
        <f>D38*1.15</f>
        <v>0.66699999999999993</v>
      </c>
    </row>
    <row r="39" spans="1:5" s="1" customFormat="1" ht="14" x14ac:dyDescent="0.3">
      <c r="A39" s="34"/>
      <c r="B39" s="2" t="s">
        <v>43</v>
      </c>
      <c r="C39" s="12">
        <v>1</v>
      </c>
      <c r="D39" s="95">
        <v>0.06</v>
      </c>
      <c r="E39" s="28">
        <f>D39*1.15</f>
        <v>6.8999999999999992E-2</v>
      </c>
    </row>
    <row r="40" spans="1:5" s="1" customFormat="1" ht="14" hidden="1" x14ac:dyDescent="0.3">
      <c r="A40" s="34"/>
      <c r="B40" s="2" t="s">
        <v>44</v>
      </c>
      <c r="C40" s="12">
        <v>1</v>
      </c>
      <c r="D40" s="95">
        <v>0</v>
      </c>
      <c r="E40" s="28"/>
    </row>
    <row r="41" spans="1:5" s="1" customFormat="1" ht="14" hidden="1" x14ac:dyDescent="0.3">
      <c r="A41" s="34"/>
      <c r="B41" s="23" t="s">
        <v>45</v>
      </c>
      <c r="C41" s="24"/>
      <c r="D41" s="100">
        <v>0</v>
      </c>
      <c r="E41" s="29"/>
    </row>
    <row r="42" spans="1:5" s="1" customFormat="1" ht="14" hidden="1" x14ac:dyDescent="0.3">
      <c r="A42" s="34"/>
      <c r="B42" s="2" t="s">
        <v>46</v>
      </c>
      <c r="C42" s="12">
        <v>1</v>
      </c>
      <c r="D42" s="95">
        <v>0</v>
      </c>
      <c r="E42" s="28"/>
    </row>
    <row r="43" spans="1:5" s="20" customFormat="1" ht="14" x14ac:dyDescent="0.3">
      <c r="A43" s="35" t="s">
        <v>47</v>
      </c>
      <c r="B43" s="3" t="s">
        <v>48</v>
      </c>
      <c r="C43" s="13"/>
      <c r="D43" s="94">
        <f>D44+D45+D46+D47+D48+D49</f>
        <v>0.62</v>
      </c>
      <c r="E43" s="26">
        <f>E44+E45+E46+E47+E48+E49</f>
        <v>0.71299999999999986</v>
      </c>
    </row>
    <row r="44" spans="1:5" s="1" customFormat="1" ht="14" x14ac:dyDescent="0.3">
      <c r="A44" s="34"/>
      <c r="B44" s="2" t="s">
        <v>49</v>
      </c>
      <c r="C44" s="12">
        <v>2</v>
      </c>
      <c r="D44" s="95">
        <v>0.57999999999999996</v>
      </c>
      <c r="E44" s="28">
        <f>D44*1.15</f>
        <v>0.66699999999999993</v>
      </c>
    </row>
    <row r="45" spans="1:5" s="1" customFormat="1" ht="14" x14ac:dyDescent="0.3">
      <c r="A45" s="34"/>
      <c r="B45" s="2" t="s">
        <v>51</v>
      </c>
      <c r="C45" s="12">
        <v>1</v>
      </c>
      <c r="D45" s="95">
        <v>0.02</v>
      </c>
      <c r="E45" s="28">
        <f t="shared" ref="E45:E48" si="4">D45*1.15</f>
        <v>2.3E-2</v>
      </c>
    </row>
    <row r="46" spans="1:5" s="1" customFormat="1" ht="16" hidden="1" customHeight="1" x14ac:dyDescent="0.3">
      <c r="A46" s="34"/>
      <c r="B46" s="2" t="s">
        <v>52</v>
      </c>
      <c r="C46" s="12">
        <v>1</v>
      </c>
      <c r="D46" s="95">
        <v>0</v>
      </c>
      <c r="E46" s="28">
        <f t="shared" si="4"/>
        <v>0</v>
      </c>
    </row>
    <row r="47" spans="1:5" s="1" customFormat="1" ht="14" x14ac:dyDescent="0.3">
      <c r="A47" s="34"/>
      <c r="B47" s="2" t="s">
        <v>53</v>
      </c>
      <c r="C47" s="12">
        <v>2</v>
      </c>
      <c r="D47" s="95">
        <v>0.01</v>
      </c>
      <c r="E47" s="28">
        <f t="shared" si="4"/>
        <v>1.15E-2</v>
      </c>
    </row>
    <row r="48" spans="1:5" s="1" customFormat="1" ht="26" customHeight="1" x14ac:dyDescent="0.3">
      <c r="A48" s="34"/>
      <c r="B48" s="6" t="s">
        <v>54</v>
      </c>
      <c r="C48" s="90" t="s">
        <v>16</v>
      </c>
      <c r="D48" s="98">
        <v>0.01</v>
      </c>
      <c r="E48" s="30">
        <f t="shared" si="4"/>
        <v>1.15E-2</v>
      </c>
    </row>
    <row r="49" spans="1:5" s="1" customFormat="1" ht="14" hidden="1" x14ac:dyDescent="0.3">
      <c r="A49" s="34"/>
      <c r="B49" s="6" t="s">
        <v>55</v>
      </c>
      <c r="C49" s="91"/>
      <c r="D49" s="98">
        <v>0</v>
      </c>
      <c r="E49" s="30"/>
    </row>
    <row r="50" spans="1:5" s="20" customFormat="1" ht="14" x14ac:dyDescent="0.3">
      <c r="A50" s="35" t="s">
        <v>56</v>
      </c>
      <c r="B50" s="3" t="s">
        <v>57</v>
      </c>
      <c r="C50" s="13"/>
      <c r="D50" s="94">
        <f>SUM(D51:D62)</f>
        <v>1.03</v>
      </c>
      <c r="E50" s="26">
        <f>SUM(E51:E62)</f>
        <v>1.1844999999999999</v>
      </c>
    </row>
    <row r="51" spans="1:5" s="1" customFormat="1" ht="28" hidden="1" x14ac:dyDescent="0.3">
      <c r="A51" s="36"/>
      <c r="B51" s="23" t="s">
        <v>58</v>
      </c>
      <c r="C51" s="24"/>
      <c r="D51" s="97">
        <v>0</v>
      </c>
      <c r="E51" s="37"/>
    </row>
    <row r="52" spans="1:5" s="1" customFormat="1" ht="14" hidden="1" x14ac:dyDescent="0.3">
      <c r="A52" s="36"/>
      <c r="B52" s="23" t="s">
        <v>59</v>
      </c>
      <c r="C52" s="24">
        <v>1</v>
      </c>
      <c r="D52" s="100">
        <v>0</v>
      </c>
      <c r="E52" s="29"/>
    </row>
    <row r="53" spans="1:5" s="1" customFormat="1" ht="14" hidden="1" x14ac:dyDescent="0.3">
      <c r="A53" s="34"/>
      <c r="B53" s="2" t="s">
        <v>60</v>
      </c>
      <c r="C53" s="12">
        <v>12</v>
      </c>
      <c r="D53" s="95">
        <v>0</v>
      </c>
      <c r="E53" s="28"/>
    </row>
    <row r="54" spans="1:5" s="1" customFormat="1" ht="14" x14ac:dyDescent="0.3">
      <c r="A54" s="34"/>
      <c r="B54" s="2" t="s">
        <v>61</v>
      </c>
      <c r="C54" s="12">
        <v>2</v>
      </c>
      <c r="D54" s="95">
        <v>0.28999999999999998</v>
      </c>
      <c r="E54" s="28">
        <f>D54*1.15</f>
        <v>0.33349999999999996</v>
      </c>
    </row>
    <row r="55" spans="1:5" s="1" customFormat="1" ht="14" x14ac:dyDescent="0.3">
      <c r="A55" s="34"/>
      <c r="B55" s="2" t="s">
        <v>62</v>
      </c>
      <c r="C55" s="12">
        <v>1</v>
      </c>
      <c r="D55" s="95">
        <v>0.1</v>
      </c>
      <c r="E55" s="28">
        <f t="shared" ref="E55:E59" si="5">D55*1.15</f>
        <v>0.11499999999999999</v>
      </c>
    </row>
    <row r="56" spans="1:5" s="1" customFormat="1" ht="14" hidden="1" x14ac:dyDescent="0.3">
      <c r="A56" s="34"/>
      <c r="B56" s="2" t="s">
        <v>102</v>
      </c>
      <c r="C56" s="12">
        <v>1</v>
      </c>
      <c r="D56" s="95">
        <v>0</v>
      </c>
      <c r="E56" s="28">
        <f t="shared" si="5"/>
        <v>0</v>
      </c>
    </row>
    <row r="57" spans="1:5" hidden="1" x14ac:dyDescent="0.35">
      <c r="A57" s="34"/>
      <c r="B57" s="2" t="s">
        <v>63</v>
      </c>
      <c r="C57" s="12">
        <v>1</v>
      </c>
      <c r="D57" s="100">
        <v>0</v>
      </c>
      <c r="E57" s="28">
        <f t="shared" si="5"/>
        <v>0</v>
      </c>
    </row>
    <row r="58" spans="1:5" hidden="1" x14ac:dyDescent="0.35">
      <c r="A58" s="34"/>
      <c r="B58" s="2" t="s">
        <v>64</v>
      </c>
      <c r="C58" s="12">
        <v>1</v>
      </c>
      <c r="D58" s="95">
        <v>0</v>
      </c>
      <c r="E58" s="28">
        <f t="shared" si="5"/>
        <v>0</v>
      </c>
    </row>
    <row r="59" spans="1:5" x14ac:dyDescent="0.35">
      <c r="A59" s="34"/>
      <c r="B59" s="2" t="s">
        <v>65</v>
      </c>
      <c r="C59" s="12">
        <v>1</v>
      </c>
      <c r="D59" s="95">
        <v>0.64</v>
      </c>
      <c r="E59" s="28">
        <f t="shared" si="5"/>
        <v>0.73599999999999999</v>
      </c>
    </row>
    <row r="60" spans="1:5" hidden="1" x14ac:dyDescent="0.35">
      <c r="A60" s="34"/>
      <c r="B60" s="2" t="s">
        <v>66</v>
      </c>
      <c r="C60" s="12">
        <v>1</v>
      </c>
      <c r="D60" s="95">
        <v>0</v>
      </c>
      <c r="E60" s="28"/>
    </row>
    <row r="61" spans="1:5" hidden="1" x14ac:dyDescent="0.35">
      <c r="A61" s="34"/>
      <c r="B61" s="2" t="s">
        <v>67</v>
      </c>
      <c r="C61" s="12">
        <v>1</v>
      </c>
      <c r="D61" s="95">
        <v>0</v>
      </c>
      <c r="E61" s="28"/>
    </row>
    <row r="62" spans="1:5" hidden="1" x14ac:dyDescent="0.35">
      <c r="A62" s="34"/>
      <c r="B62" s="2" t="s">
        <v>68</v>
      </c>
      <c r="C62" s="12">
        <v>2</v>
      </c>
      <c r="D62" s="95">
        <v>0</v>
      </c>
      <c r="E62" s="28"/>
    </row>
    <row r="63" spans="1:5" s="10" customFormat="1" hidden="1" x14ac:dyDescent="0.35">
      <c r="A63" s="35" t="s">
        <v>69</v>
      </c>
      <c r="B63" s="3" t="s">
        <v>71</v>
      </c>
      <c r="C63" s="13"/>
      <c r="D63" s="94">
        <f>D64</f>
        <v>0</v>
      </c>
      <c r="E63" s="26"/>
    </row>
    <row r="64" spans="1:5" hidden="1" x14ac:dyDescent="0.35">
      <c r="A64" s="34"/>
      <c r="B64" s="2" t="s">
        <v>72</v>
      </c>
      <c r="C64" s="12">
        <v>12</v>
      </c>
      <c r="D64" s="95">
        <v>0</v>
      </c>
      <c r="E64" s="28"/>
    </row>
    <row r="65" spans="1:5" s="10" customFormat="1" x14ac:dyDescent="0.35">
      <c r="A65" s="35" t="s">
        <v>73</v>
      </c>
      <c r="B65" s="3" t="s">
        <v>70</v>
      </c>
      <c r="C65" s="13"/>
      <c r="D65" s="94">
        <f>SUM(D66:D78)</f>
        <v>0.19</v>
      </c>
      <c r="E65" s="26">
        <f>SUM(E66:E78)</f>
        <v>0.2185</v>
      </c>
    </row>
    <row r="66" spans="1:5" s="16" customFormat="1" ht="27" hidden="1" customHeight="1" x14ac:dyDescent="0.35">
      <c r="A66" s="38"/>
      <c r="B66" s="6" t="s">
        <v>74</v>
      </c>
      <c r="C66" s="15" t="s">
        <v>16</v>
      </c>
      <c r="D66" s="98">
        <v>0</v>
      </c>
      <c r="E66" s="30"/>
    </row>
    <row r="67" spans="1:5" s="16" customFormat="1" ht="28" hidden="1" x14ac:dyDescent="0.35">
      <c r="A67" s="38"/>
      <c r="B67" s="6" t="s">
        <v>75</v>
      </c>
      <c r="C67" s="7">
        <v>12</v>
      </c>
      <c r="D67" s="98">
        <v>0</v>
      </c>
      <c r="E67" s="30"/>
    </row>
    <row r="68" spans="1:5" s="1" customFormat="1" ht="14" hidden="1" x14ac:dyDescent="0.3">
      <c r="A68" s="34"/>
      <c r="B68" s="39" t="s">
        <v>76</v>
      </c>
      <c r="C68" s="12">
        <v>2</v>
      </c>
      <c r="D68" s="95">
        <v>0</v>
      </c>
      <c r="E68" s="28"/>
    </row>
    <row r="69" spans="1:5" s="47" customFormat="1" hidden="1" x14ac:dyDescent="0.35">
      <c r="A69" s="36"/>
      <c r="B69" s="23" t="s">
        <v>77</v>
      </c>
      <c r="C69" s="24"/>
      <c r="D69" s="96">
        <v>0</v>
      </c>
      <c r="E69" s="33"/>
    </row>
    <row r="70" spans="1:5" hidden="1" x14ac:dyDescent="0.35">
      <c r="A70" s="34"/>
      <c r="B70" s="2" t="s">
        <v>78</v>
      </c>
      <c r="C70" s="12">
        <v>12</v>
      </c>
      <c r="D70" s="95">
        <v>0</v>
      </c>
      <c r="E70" s="28"/>
    </row>
    <row r="71" spans="1:5" s="16" customFormat="1" ht="26" customHeight="1" x14ac:dyDescent="0.35">
      <c r="A71" s="38"/>
      <c r="B71" s="6" t="s">
        <v>79</v>
      </c>
      <c r="C71" s="90" t="s">
        <v>16</v>
      </c>
      <c r="D71" s="97">
        <v>0.02</v>
      </c>
      <c r="E71" s="37">
        <f>D71*1.15</f>
        <v>2.3E-2</v>
      </c>
    </row>
    <row r="72" spans="1:5" hidden="1" x14ac:dyDescent="0.35">
      <c r="A72" s="34"/>
      <c r="B72" s="2" t="s">
        <v>80</v>
      </c>
      <c r="C72" s="91"/>
      <c r="D72" s="95">
        <v>0</v>
      </c>
      <c r="E72" s="37">
        <f t="shared" ref="E72:E78" si="6">D72*1.15</f>
        <v>0</v>
      </c>
    </row>
    <row r="73" spans="1:5" hidden="1" x14ac:dyDescent="0.35">
      <c r="A73" s="34"/>
      <c r="B73" s="2" t="s">
        <v>81</v>
      </c>
      <c r="C73" s="12">
        <v>2</v>
      </c>
      <c r="D73" s="95">
        <v>0</v>
      </c>
      <c r="E73" s="37">
        <f t="shared" si="6"/>
        <v>0</v>
      </c>
    </row>
    <row r="74" spans="1:5" ht="23" x14ac:dyDescent="0.35">
      <c r="A74" s="34"/>
      <c r="B74" s="6" t="s">
        <v>82</v>
      </c>
      <c r="C74" s="15" t="s">
        <v>16</v>
      </c>
      <c r="D74" s="95">
        <v>0.03</v>
      </c>
      <c r="E74" s="37">
        <f t="shared" si="6"/>
        <v>3.4499999999999996E-2</v>
      </c>
    </row>
    <row r="75" spans="1:5" hidden="1" x14ac:dyDescent="0.35">
      <c r="A75" s="34"/>
      <c r="B75" s="2" t="s">
        <v>83</v>
      </c>
      <c r="C75" s="12"/>
      <c r="D75" s="95"/>
      <c r="E75" s="37">
        <f t="shared" si="6"/>
        <v>0</v>
      </c>
    </row>
    <row r="76" spans="1:5" ht="15" hidden="1" thickBot="1" x14ac:dyDescent="0.4">
      <c r="A76" s="43"/>
      <c r="B76" s="44" t="s">
        <v>84</v>
      </c>
      <c r="C76" s="45">
        <v>2</v>
      </c>
      <c r="D76" s="101">
        <v>0</v>
      </c>
      <c r="E76" s="37">
        <f t="shared" si="6"/>
        <v>0</v>
      </c>
    </row>
    <row r="77" spans="1:5" x14ac:dyDescent="0.35">
      <c r="A77" s="55"/>
      <c r="B77" s="56" t="s">
        <v>78</v>
      </c>
      <c r="C77" s="53">
        <v>12</v>
      </c>
      <c r="D77" s="102">
        <v>0.11</v>
      </c>
      <c r="E77" s="37">
        <f t="shared" si="6"/>
        <v>0.1265</v>
      </c>
    </row>
    <row r="78" spans="1:5" ht="15" thickBot="1" x14ac:dyDescent="0.4">
      <c r="A78" s="55"/>
      <c r="B78" s="56" t="s">
        <v>113</v>
      </c>
      <c r="C78" s="53">
        <v>2</v>
      </c>
      <c r="D78" s="102">
        <v>0.03</v>
      </c>
      <c r="E78" s="37">
        <f t="shared" si="6"/>
        <v>3.4499999999999996E-2</v>
      </c>
    </row>
    <row r="79" spans="1:5" x14ac:dyDescent="0.35">
      <c r="A79" s="57" t="s">
        <v>112</v>
      </c>
      <c r="B79" s="58" t="s">
        <v>71</v>
      </c>
      <c r="C79" s="59"/>
      <c r="D79" s="103">
        <f>D80</f>
        <v>0.39</v>
      </c>
      <c r="E79" s="60">
        <f>E80</f>
        <v>0.44849999999999995</v>
      </c>
    </row>
    <row r="80" spans="1:5" ht="15" thickBot="1" x14ac:dyDescent="0.4">
      <c r="A80" s="43"/>
      <c r="B80" s="44" t="s">
        <v>72</v>
      </c>
      <c r="C80" s="61">
        <v>12</v>
      </c>
      <c r="D80" s="101">
        <v>0.39</v>
      </c>
      <c r="E80" s="28">
        <f>D80*1.15</f>
        <v>0.44849999999999995</v>
      </c>
    </row>
    <row r="81" spans="1:5" s="5" customFormat="1" ht="17.5" customHeight="1" x14ac:dyDescent="0.35">
      <c r="A81" s="119" t="s">
        <v>85</v>
      </c>
      <c r="B81" s="129" t="s">
        <v>86</v>
      </c>
      <c r="C81" s="130"/>
      <c r="D81" s="107">
        <f>D82+D83+D84</f>
        <v>4</v>
      </c>
      <c r="E81" s="108">
        <f>E82+E83+E84</f>
        <v>4.5999999999999996</v>
      </c>
    </row>
    <row r="82" spans="1:5" x14ac:dyDescent="0.35">
      <c r="A82" s="34"/>
      <c r="B82" s="2" t="s">
        <v>87</v>
      </c>
      <c r="C82" s="12">
        <v>1</v>
      </c>
      <c r="D82" s="95">
        <v>1.1299999999999999</v>
      </c>
      <c r="E82" s="28">
        <f>D82*1.15</f>
        <v>1.2994999999999999</v>
      </c>
    </row>
    <row r="83" spans="1:5" ht="28.5" x14ac:dyDescent="0.35">
      <c r="A83" s="34"/>
      <c r="B83" s="2" t="s">
        <v>97</v>
      </c>
      <c r="C83" s="48">
        <v>171</v>
      </c>
      <c r="D83" s="98">
        <v>1.24</v>
      </c>
      <c r="E83" s="28">
        <f t="shared" ref="E83" si="7">D83*1.15</f>
        <v>1.4259999999999999</v>
      </c>
    </row>
    <row r="84" spans="1:5" ht="29" thickBot="1" x14ac:dyDescent="0.4">
      <c r="A84" s="43"/>
      <c r="B84" s="44" t="s">
        <v>88</v>
      </c>
      <c r="C84" s="49">
        <v>24</v>
      </c>
      <c r="D84" s="99">
        <v>1.63</v>
      </c>
      <c r="E84" s="28">
        <f>D84*1.15</f>
        <v>1.8744999999999998</v>
      </c>
    </row>
    <row r="85" spans="1:5" s="5" customFormat="1" ht="19" customHeight="1" x14ac:dyDescent="0.35">
      <c r="A85" s="119" t="s">
        <v>89</v>
      </c>
      <c r="B85" s="129" t="s">
        <v>90</v>
      </c>
      <c r="C85" s="130"/>
      <c r="D85" s="107">
        <f>D86+D87+D88+D89+D90+D91</f>
        <v>7.56</v>
      </c>
      <c r="E85" s="108">
        <f>E86+E87+E88+E89+E90+E91</f>
        <v>8.6939999999999973</v>
      </c>
    </row>
    <row r="86" spans="1:5" x14ac:dyDescent="0.35">
      <c r="A86" s="34"/>
      <c r="B86" s="2" t="s">
        <v>91</v>
      </c>
      <c r="C86" s="12">
        <v>24</v>
      </c>
      <c r="D86" s="95">
        <v>1.38</v>
      </c>
      <c r="E86" s="28">
        <f>D86*1.15</f>
        <v>1.5869999999999997</v>
      </c>
    </row>
    <row r="87" spans="1:5" x14ac:dyDescent="0.35">
      <c r="A87" s="34"/>
      <c r="B87" s="2" t="s">
        <v>92</v>
      </c>
      <c r="C87" s="12">
        <v>12</v>
      </c>
      <c r="D87" s="95">
        <v>0.11</v>
      </c>
      <c r="E87" s="28">
        <f t="shared" ref="E87:E91" si="8">D87*1.15</f>
        <v>0.1265</v>
      </c>
    </row>
    <row r="88" spans="1:5" ht="17" customHeight="1" x14ac:dyDescent="0.35">
      <c r="A88" s="34"/>
      <c r="B88" s="2" t="s">
        <v>93</v>
      </c>
      <c r="C88" s="12">
        <v>2</v>
      </c>
      <c r="D88" s="95">
        <v>0.68</v>
      </c>
      <c r="E88" s="28">
        <f t="shared" si="8"/>
        <v>0.78200000000000003</v>
      </c>
    </row>
    <row r="89" spans="1:5" x14ac:dyDescent="0.35">
      <c r="A89" s="34"/>
      <c r="B89" s="2" t="s">
        <v>94</v>
      </c>
      <c r="C89" s="24">
        <v>75</v>
      </c>
      <c r="D89" s="95">
        <v>2.99</v>
      </c>
      <c r="E89" s="28">
        <f t="shared" si="8"/>
        <v>3.4384999999999999</v>
      </c>
    </row>
    <row r="90" spans="1:5" x14ac:dyDescent="0.35">
      <c r="A90" s="34"/>
      <c r="B90" s="2" t="s">
        <v>95</v>
      </c>
      <c r="C90" s="24">
        <v>75</v>
      </c>
      <c r="D90" s="95">
        <v>1.89</v>
      </c>
      <c r="E90" s="28">
        <f t="shared" si="8"/>
        <v>2.1734999999999998</v>
      </c>
    </row>
    <row r="91" spans="1:5" ht="15" thickBot="1" x14ac:dyDescent="0.4">
      <c r="A91" s="43"/>
      <c r="B91" s="44" t="s">
        <v>96</v>
      </c>
      <c r="C91" s="45">
        <v>2</v>
      </c>
      <c r="D91" s="104">
        <v>0.51</v>
      </c>
      <c r="E91" s="28">
        <f t="shared" si="8"/>
        <v>0.58649999999999991</v>
      </c>
    </row>
    <row r="92" spans="1:5" s="51" customFormat="1" ht="19" customHeight="1" thickBot="1" x14ac:dyDescent="0.4">
      <c r="A92" s="120" t="s">
        <v>98</v>
      </c>
      <c r="B92" s="121" t="s">
        <v>99</v>
      </c>
      <c r="C92" s="122">
        <v>12</v>
      </c>
      <c r="D92" s="123">
        <f>D93+D104+D110+D119</f>
        <v>7.5</v>
      </c>
      <c r="E92" s="124">
        <f>E93+E104+E110+E119</f>
        <v>8.625</v>
      </c>
    </row>
    <row r="93" spans="1:5" x14ac:dyDescent="0.35">
      <c r="A93" s="68" t="s">
        <v>107</v>
      </c>
      <c r="B93" s="75" t="s">
        <v>57</v>
      </c>
      <c r="C93" s="76"/>
      <c r="D93" s="103">
        <f>SUM(D94:D103)</f>
        <v>4.2700000000000005</v>
      </c>
      <c r="E93" s="60">
        <f>SUM(E94:E103)</f>
        <v>4.9105000000000008</v>
      </c>
    </row>
    <row r="94" spans="1:5" ht="28.5" x14ac:dyDescent="0.35">
      <c r="A94" s="69"/>
      <c r="B94" s="77" t="s">
        <v>58</v>
      </c>
      <c r="C94" s="52" t="s">
        <v>16</v>
      </c>
      <c r="D94" s="97">
        <v>0</v>
      </c>
      <c r="E94" s="37">
        <f>D94*1.15</f>
        <v>0</v>
      </c>
    </row>
    <row r="95" spans="1:5" x14ac:dyDescent="0.35">
      <c r="A95" s="70"/>
      <c r="B95" s="78" t="s">
        <v>60</v>
      </c>
      <c r="C95" s="87">
        <v>6</v>
      </c>
      <c r="D95" s="95">
        <v>0.43</v>
      </c>
      <c r="E95" s="37">
        <f t="shared" ref="E95:E103" si="9">D95*1.15</f>
        <v>0.49449999999999994</v>
      </c>
    </row>
    <row r="96" spans="1:5" hidden="1" x14ac:dyDescent="0.35">
      <c r="A96" s="70"/>
      <c r="B96" s="78" t="s">
        <v>61</v>
      </c>
      <c r="C96" s="12">
        <v>12</v>
      </c>
      <c r="D96" s="95"/>
      <c r="E96" s="37">
        <f t="shared" si="9"/>
        <v>0</v>
      </c>
    </row>
    <row r="97" spans="1:5" hidden="1" x14ac:dyDescent="0.35">
      <c r="A97" s="70"/>
      <c r="B97" s="78" t="s">
        <v>62</v>
      </c>
      <c r="C97" s="12">
        <v>1</v>
      </c>
      <c r="D97" s="95"/>
      <c r="E97" s="37">
        <f t="shared" si="9"/>
        <v>0</v>
      </c>
    </row>
    <row r="98" spans="1:5" x14ac:dyDescent="0.35">
      <c r="A98" s="70"/>
      <c r="B98" s="78" t="s">
        <v>102</v>
      </c>
      <c r="C98" s="12">
        <v>1</v>
      </c>
      <c r="D98" s="95">
        <v>3.65</v>
      </c>
      <c r="E98" s="37">
        <f t="shared" si="9"/>
        <v>4.1974999999999998</v>
      </c>
    </row>
    <row r="99" spans="1:5" x14ac:dyDescent="0.35">
      <c r="A99" s="70"/>
      <c r="B99" s="78" t="s">
        <v>64</v>
      </c>
      <c r="C99" s="12">
        <v>1</v>
      </c>
      <c r="D99" s="95">
        <v>0.04</v>
      </c>
      <c r="E99" s="37">
        <f t="shared" si="9"/>
        <v>4.5999999999999999E-2</v>
      </c>
    </row>
    <row r="100" spans="1:5" hidden="1" x14ac:dyDescent="0.35">
      <c r="A100" s="70"/>
      <c r="B100" s="78" t="s">
        <v>65</v>
      </c>
      <c r="C100" s="12">
        <v>1</v>
      </c>
      <c r="D100" s="95"/>
      <c r="E100" s="37">
        <f t="shared" si="9"/>
        <v>0</v>
      </c>
    </row>
    <row r="101" spans="1:5" x14ac:dyDescent="0.35">
      <c r="A101" s="70"/>
      <c r="B101" s="78" t="s">
        <v>66</v>
      </c>
      <c r="C101" s="12">
        <v>1</v>
      </c>
      <c r="D101" s="95">
        <v>0.08</v>
      </c>
      <c r="E101" s="37">
        <f t="shared" si="9"/>
        <v>9.1999999999999998E-2</v>
      </c>
    </row>
    <row r="102" spans="1:5" x14ac:dyDescent="0.35">
      <c r="A102" s="70"/>
      <c r="B102" s="78" t="s">
        <v>67</v>
      </c>
      <c r="C102" s="12">
        <v>1</v>
      </c>
      <c r="D102" s="95">
        <v>0.04</v>
      </c>
      <c r="E102" s="37">
        <f t="shared" si="9"/>
        <v>4.5999999999999999E-2</v>
      </c>
    </row>
    <row r="103" spans="1:5" x14ac:dyDescent="0.35">
      <c r="A103" s="70"/>
      <c r="B103" s="78" t="s">
        <v>68</v>
      </c>
      <c r="C103" s="12">
        <v>2</v>
      </c>
      <c r="D103" s="95">
        <v>0.03</v>
      </c>
      <c r="E103" s="37">
        <f t="shared" si="9"/>
        <v>3.4499999999999996E-2</v>
      </c>
    </row>
    <row r="104" spans="1:5" x14ac:dyDescent="0.35">
      <c r="A104" s="68" t="s">
        <v>109</v>
      </c>
      <c r="B104" s="79" t="s">
        <v>41</v>
      </c>
      <c r="C104" s="13"/>
      <c r="D104" s="94">
        <f>D105+D106+D107+D108+D109</f>
        <v>0.45999999999999996</v>
      </c>
      <c r="E104" s="26">
        <f>E105+E106+E107+E108+E109</f>
        <v>0.52899999999999991</v>
      </c>
    </row>
    <row r="105" spans="1:5" ht="28.5" x14ac:dyDescent="0.35">
      <c r="A105" s="71"/>
      <c r="B105" s="78" t="s">
        <v>50</v>
      </c>
      <c r="C105" s="90" t="s">
        <v>16</v>
      </c>
      <c r="D105" s="98">
        <v>0.24</v>
      </c>
      <c r="E105" s="30">
        <f>D105*1.15</f>
        <v>0.27599999999999997</v>
      </c>
    </row>
    <row r="106" spans="1:5" hidden="1" x14ac:dyDescent="0.35">
      <c r="A106" s="71"/>
      <c r="B106" s="78" t="s">
        <v>42</v>
      </c>
      <c r="C106" s="91"/>
      <c r="D106" s="95"/>
      <c r="E106" s="30">
        <f t="shared" ref="E106:E109" si="10">D106*1.15</f>
        <v>0</v>
      </c>
    </row>
    <row r="107" spans="1:5" hidden="1" x14ac:dyDescent="0.35">
      <c r="A107" s="71"/>
      <c r="B107" s="78" t="s">
        <v>43</v>
      </c>
      <c r="C107" s="12">
        <v>1</v>
      </c>
      <c r="D107" s="95"/>
      <c r="E107" s="30">
        <f t="shared" si="10"/>
        <v>0</v>
      </c>
    </row>
    <row r="108" spans="1:5" x14ac:dyDescent="0.35">
      <c r="A108" s="71"/>
      <c r="B108" s="78" t="s">
        <v>118</v>
      </c>
      <c r="C108" s="12">
        <v>1</v>
      </c>
      <c r="D108" s="95">
        <v>0.19</v>
      </c>
      <c r="E108" s="30">
        <f t="shared" si="10"/>
        <v>0.21849999999999997</v>
      </c>
    </row>
    <row r="109" spans="1:5" x14ac:dyDescent="0.35">
      <c r="A109" s="71"/>
      <c r="B109" s="78" t="s">
        <v>46</v>
      </c>
      <c r="C109" s="12">
        <v>1</v>
      </c>
      <c r="D109" s="95">
        <v>0.03</v>
      </c>
      <c r="E109" s="30">
        <f t="shared" si="10"/>
        <v>3.4499999999999996E-2</v>
      </c>
    </row>
    <row r="110" spans="1:5" x14ac:dyDescent="0.35">
      <c r="A110" s="68" t="s">
        <v>108</v>
      </c>
      <c r="B110" s="79" t="s">
        <v>48</v>
      </c>
      <c r="C110" s="13"/>
      <c r="D110" s="94">
        <f>D111+D112+D113+D114+D115+D116</f>
        <v>0.14000000000000001</v>
      </c>
      <c r="E110" s="26">
        <f>E111+E112+E113+E114+E115+E116</f>
        <v>0.161</v>
      </c>
    </row>
    <row r="111" spans="1:5" hidden="1" x14ac:dyDescent="0.35">
      <c r="A111" s="70"/>
      <c r="B111" s="78" t="s">
        <v>49</v>
      </c>
      <c r="C111" s="12">
        <v>12</v>
      </c>
      <c r="D111" s="95">
        <v>0</v>
      </c>
      <c r="E111" s="28"/>
    </row>
    <row r="112" spans="1:5" hidden="1" x14ac:dyDescent="0.35">
      <c r="A112" s="70"/>
      <c r="B112" s="78" t="s">
        <v>51</v>
      </c>
      <c r="C112" s="12">
        <v>1</v>
      </c>
      <c r="D112" s="95">
        <v>0</v>
      </c>
      <c r="E112" s="28"/>
    </row>
    <row r="113" spans="1:5" ht="14.5" customHeight="1" x14ac:dyDescent="0.35">
      <c r="A113" s="70"/>
      <c r="B113" s="78" t="s">
        <v>52</v>
      </c>
      <c r="C113" s="12">
        <v>1</v>
      </c>
      <c r="D113" s="95">
        <v>0.01</v>
      </c>
      <c r="E113" s="28">
        <f>D113*1.15</f>
        <v>1.15E-2</v>
      </c>
    </row>
    <row r="114" spans="1:5" hidden="1" x14ac:dyDescent="0.35">
      <c r="A114" s="70"/>
      <c r="B114" s="78" t="s">
        <v>53</v>
      </c>
      <c r="C114" s="12">
        <v>4</v>
      </c>
      <c r="D114" s="95"/>
      <c r="E114" s="28">
        <f t="shared" ref="E114:E116" si="11">D114*1.15</f>
        <v>0</v>
      </c>
    </row>
    <row r="115" spans="1:5" hidden="1" x14ac:dyDescent="0.35">
      <c r="A115" s="70"/>
      <c r="B115" s="80" t="s">
        <v>54</v>
      </c>
      <c r="C115" s="90" t="s">
        <v>16</v>
      </c>
      <c r="D115" s="98"/>
      <c r="E115" s="28">
        <f t="shared" si="11"/>
        <v>0</v>
      </c>
    </row>
    <row r="116" spans="1:5" ht="26" customHeight="1" x14ac:dyDescent="0.35">
      <c r="A116" s="70"/>
      <c r="B116" s="80" t="s">
        <v>55</v>
      </c>
      <c r="C116" s="91"/>
      <c r="D116" s="98">
        <v>0.13</v>
      </c>
      <c r="E116" s="28">
        <f t="shared" si="11"/>
        <v>0.14949999999999999</v>
      </c>
    </row>
    <row r="117" spans="1:5" hidden="1" x14ac:dyDescent="0.35">
      <c r="A117" s="68" t="s">
        <v>111</v>
      </c>
      <c r="B117" s="81" t="s">
        <v>71</v>
      </c>
      <c r="C117" s="13"/>
      <c r="D117" s="94">
        <f>D118</f>
        <v>0</v>
      </c>
      <c r="E117" s="26"/>
    </row>
    <row r="118" spans="1:5" hidden="1" x14ac:dyDescent="0.35">
      <c r="A118" s="70"/>
      <c r="B118" s="78" t="s">
        <v>72</v>
      </c>
      <c r="C118" s="12">
        <v>12</v>
      </c>
      <c r="D118" s="95">
        <v>0</v>
      </c>
      <c r="E118" s="28"/>
    </row>
    <row r="119" spans="1:5" x14ac:dyDescent="0.35">
      <c r="A119" s="68" t="s">
        <v>110</v>
      </c>
      <c r="B119" s="81" t="s">
        <v>70</v>
      </c>
      <c r="C119" s="13"/>
      <c r="D119" s="94">
        <f>SUM(D120:D131)</f>
        <v>2.63</v>
      </c>
      <c r="E119" s="26">
        <f>SUM(E120:E131)</f>
        <v>3.0244999999999997</v>
      </c>
    </row>
    <row r="120" spans="1:5" ht="23" x14ac:dyDescent="0.35">
      <c r="A120" s="72"/>
      <c r="B120" s="80" t="s">
        <v>74</v>
      </c>
      <c r="C120" s="15" t="s">
        <v>16</v>
      </c>
      <c r="D120" s="97">
        <v>0.21</v>
      </c>
      <c r="E120" s="37">
        <f>D120*1.15</f>
        <v>0.24149999999999996</v>
      </c>
    </row>
    <row r="121" spans="1:5" ht="28" x14ac:dyDescent="0.35">
      <c r="A121" s="72"/>
      <c r="B121" s="80" t="s">
        <v>75</v>
      </c>
      <c r="C121" s="7">
        <v>12</v>
      </c>
      <c r="D121" s="97">
        <v>0.04</v>
      </c>
      <c r="E121" s="37">
        <f t="shared" ref="E121:E128" si="12">D121*1.15</f>
        <v>4.5999999999999999E-2</v>
      </c>
    </row>
    <row r="122" spans="1:5" x14ac:dyDescent="0.35">
      <c r="A122" s="70"/>
      <c r="B122" s="82" t="s">
        <v>76</v>
      </c>
      <c r="C122" s="12">
        <v>2</v>
      </c>
      <c r="D122" s="96">
        <v>2.0099999999999998</v>
      </c>
      <c r="E122" s="37">
        <f t="shared" si="12"/>
        <v>2.3114999999999997</v>
      </c>
    </row>
    <row r="123" spans="1:5" hidden="1" x14ac:dyDescent="0.35">
      <c r="A123" s="73"/>
      <c r="B123" s="83" t="s">
        <v>77</v>
      </c>
      <c r="C123" s="21"/>
      <c r="D123" s="96">
        <v>0</v>
      </c>
      <c r="E123" s="37">
        <f t="shared" si="12"/>
        <v>0</v>
      </c>
    </row>
    <row r="124" spans="1:5" hidden="1" x14ac:dyDescent="0.35">
      <c r="A124" s="70"/>
      <c r="B124" s="78" t="s">
        <v>78</v>
      </c>
      <c r="C124" s="12">
        <v>12</v>
      </c>
      <c r="D124" s="96">
        <v>0</v>
      </c>
      <c r="E124" s="37">
        <f t="shared" si="12"/>
        <v>0</v>
      </c>
    </row>
    <row r="125" spans="1:5" hidden="1" x14ac:dyDescent="0.35">
      <c r="A125" s="70"/>
      <c r="B125" s="78" t="s">
        <v>79</v>
      </c>
      <c r="C125" s="12"/>
      <c r="D125" s="96">
        <v>0</v>
      </c>
      <c r="E125" s="37">
        <f t="shared" si="12"/>
        <v>0</v>
      </c>
    </row>
    <row r="126" spans="1:5" ht="15.5" x14ac:dyDescent="0.35">
      <c r="A126" s="70"/>
      <c r="B126" s="84" t="s">
        <v>77</v>
      </c>
      <c r="C126" s="12">
        <v>2</v>
      </c>
      <c r="D126" s="96">
        <v>0.14000000000000001</v>
      </c>
      <c r="E126" s="37">
        <f t="shared" si="12"/>
        <v>0.161</v>
      </c>
    </row>
    <row r="127" spans="1:5" x14ac:dyDescent="0.35">
      <c r="A127" s="70"/>
      <c r="B127" s="78" t="s">
        <v>80</v>
      </c>
      <c r="C127" s="12">
        <v>1</v>
      </c>
      <c r="D127" s="96">
        <v>0.01</v>
      </c>
      <c r="E127" s="37">
        <f t="shared" si="12"/>
        <v>1.15E-2</v>
      </c>
    </row>
    <row r="128" spans="1:5" ht="15" thickBot="1" x14ac:dyDescent="0.4">
      <c r="A128" s="74"/>
      <c r="B128" s="85" t="s">
        <v>81</v>
      </c>
      <c r="C128" s="45">
        <v>2</v>
      </c>
      <c r="D128" s="104">
        <v>0.22</v>
      </c>
      <c r="E128" s="37">
        <f t="shared" si="12"/>
        <v>0.253</v>
      </c>
    </row>
    <row r="129" spans="1:5" ht="15" hidden="1" thickBot="1" x14ac:dyDescent="0.4">
      <c r="A129" s="62"/>
      <c r="B129" s="63" t="s">
        <v>82</v>
      </c>
      <c r="C129" s="64">
        <v>1</v>
      </c>
      <c r="D129" s="105">
        <v>0</v>
      </c>
      <c r="E129" s="106"/>
    </row>
    <row r="130" spans="1:5" ht="15" hidden="1" thickBot="1" x14ac:dyDescent="0.4">
      <c r="A130" s="34"/>
      <c r="B130" s="2" t="s">
        <v>83</v>
      </c>
      <c r="C130" s="12"/>
      <c r="D130" s="100">
        <v>0</v>
      </c>
      <c r="E130" s="29"/>
    </row>
    <row r="131" spans="1:5" ht="15" hidden="1" thickBot="1" x14ac:dyDescent="0.4">
      <c r="A131" s="55"/>
      <c r="B131" s="56" t="s">
        <v>84</v>
      </c>
      <c r="C131" s="53">
        <v>2</v>
      </c>
      <c r="D131" s="102">
        <v>0</v>
      </c>
      <c r="E131" s="54"/>
    </row>
    <row r="132" spans="1:5" s="46" customFormat="1" ht="20" customHeight="1" thickBot="1" x14ac:dyDescent="0.4">
      <c r="A132" s="120" t="s">
        <v>100</v>
      </c>
      <c r="B132" s="121" t="s">
        <v>101</v>
      </c>
      <c r="C132" s="122">
        <v>12</v>
      </c>
      <c r="D132" s="123">
        <v>1.71</v>
      </c>
      <c r="E132" s="124">
        <f>D132*1.15</f>
        <v>1.9664999999999999</v>
      </c>
    </row>
    <row r="133" spans="1:5" s="46" customFormat="1" ht="20" customHeight="1" thickBot="1" x14ac:dyDescent="0.4">
      <c r="A133" s="125" t="s">
        <v>120</v>
      </c>
      <c r="B133" s="126" t="s">
        <v>121</v>
      </c>
      <c r="C133" s="127">
        <v>12</v>
      </c>
      <c r="D133" s="128"/>
      <c r="E133" s="124">
        <v>1.2</v>
      </c>
    </row>
    <row r="134" spans="1:5" ht="10.5" customHeight="1" x14ac:dyDescent="0.35">
      <c r="A134" s="8"/>
      <c r="B134" s="17"/>
      <c r="C134" s="11"/>
      <c r="D134" s="18"/>
      <c r="E134" s="18"/>
    </row>
    <row r="135" spans="1:5" x14ac:dyDescent="0.35">
      <c r="A135" s="8"/>
      <c r="B135" s="17" t="s">
        <v>114</v>
      </c>
      <c r="C135" s="89" t="s">
        <v>115</v>
      </c>
      <c r="D135" s="89"/>
      <c r="E135" s="86"/>
    </row>
    <row r="136" spans="1:5" ht="6.5" customHeight="1" x14ac:dyDescent="0.35">
      <c r="A136" s="8"/>
      <c r="B136" s="17"/>
      <c r="C136" s="11"/>
      <c r="D136" s="18"/>
      <c r="E136" s="18"/>
    </row>
    <row r="137" spans="1:5" x14ac:dyDescent="0.35">
      <c r="A137" s="8"/>
      <c r="B137" s="17" t="s">
        <v>116</v>
      </c>
      <c r="C137" s="89" t="s">
        <v>117</v>
      </c>
      <c r="D137" s="89"/>
      <c r="E137" s="86"/>
    </row>
    <row r="138" spans="1:5" x14ac:dyDescent="0.35">
      <c r="A138" s="8"/>
      <c r="B138" s="17"/>
      <c r="C138" s="11"/>
      <c r="D138" s="18"/>
      <c r="E138" s="18"/>
    </row>
    <row r="139" spans="1:5" x14ac:dyDescent="0.35">
      <c r="A139" s="8"/>
      <c r="B139" s="17"/>
      <c r="C139" s="11"/>
      <c r="D139" s="18"/>
      <c r="E139" s="18"/>
    </row>
    <row r="140" spans="1:5" x14ac:dyDescent="0.35">
      <c r="A140" s="8"/>
      <c r="B140" s="17"/>
      <c r="C140" s="11"/>
      <c r="D140" s="18"/>
      <c r="E140" s="18"/>
    </row>
  </sheetData>
  <mergeCells count="9">
    <mergeCell ref="C137:D137"/>
    <mergeCell ref="C71:C72"/>
    <mergeCell ref="A1:D1"/>
    <mergeCell ref="C115:C116"/>
    <mergeCell ref="C105:C106"/>
    <mergeCell ref="C135:D135"/>
    <mergeCell ref="C48:C49"/>
    <mergeCell ref="B35:C35"/>
    <mergeCell ref="B5:C5"/>
  </mergeCells>
  <pageMargins left="1.1811023622047245" right="0.59055118110236227" top="0.39370078740157483" bottom="0.1968503937007874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2024-12-02T06:31:12Z</dcterms:modified>
</cp:coreProperties>
</file>